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NSF Sharing Centre &amp; Leadership Summit\Resources\Analytics\"/>
    </mc:Choice>
  </mc:AlternateContent>
  <bookViews>
    <workbookView xWindow="0" yWindow="0" windowWidth="20490" windowHeight="7755" tabRatio="500"/>
  </bookViews>
  <sheets>
    <sheet name="Cover Page" sheetId="7" r:id="rId1"/>
    <sheet name="Instructions" sheetId="9" r:id="rId2"/>
    <sheet name="Height Finder" sheetId="4" r:id="rId3"/>
    <sheet name="Population Data" sheetId="1" r:id="rId4"/>
    <sheet name="Height Data" sheetId="2" r:id="rId5"/>
    <sheet name="Sheet1" sheetId="5" state="hidden" r:id="rId6"/>
    <sheet name="Sheet2" sheetId="3" state="hidden" r:id="rId7"/>
    <sheet name="Sheet3" sheetId="6" state="hidden" r:id="rId8"/>
  </sheets>
  <definedNames>
    <definedName name="_xlnm._FilterDatabase" localSheetId="7" hidden="1">Sheet3!$A$1:$B$413</definedName>
    <definedName name="Ages">Sheet1!$B$1:$B$12</definedName>
    <definedName name="Provinces">Sheet1!$A$1:$A$14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4" l="1"/>
  <c r="I10" i="4" s="1"/>
  <c r="I13" i="4" s="1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A415" i="6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L2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2" i="3"/>
</calcChain>
</file>

<file path=xl/sharedStrings.xml><?xml version="1.0" encoding="utf-8"?>
<sst xmlns="http://schemas.openxmlformats.org/spreadsheetml/2006/main" count="1737" uniqueCount="144">
  <si>
    <t>Geography</t>
  </si>
  <si>
    <t>Sex</t>
  </si>
  <si>
    <t>Canada</t>
  </si>
  <si>
    <t>Males</t>
  </si>
  <si>
    <t>0 years</t>
  </si>
  <si>
    <t>1 year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</si>
  <si>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</si>
  <si>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</si>
  <si>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</si>
  <si>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</si>
  <si>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</si>
  <si>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</si>
  <si>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</si>
  <si>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</si>
  <si>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</si>
  <si>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11 years</t>
  </si>
  <si>
    <t>12 years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</si>
  <si>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</si>
  <si>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</si>
  <si>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</si>
  <si>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</si>
  <si>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</si>
  <si>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</si>
  <si>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</si>
  <si>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</si>
  <si>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years</t>
  </si>
  <si>
    <t>22 years</t>
  </si>
  <si>
    <t>23 years</t>
  </si>
  <si>
    <t>24 years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</si>
  <si>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</si>
  <si>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</si>
  <si>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</si>
  <si>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</si>
  <si>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</si>
  <si>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</si>
  <si>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</si>
  <si>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</si>
  <si>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</si>
  <si>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</si>
  <si>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</si>
  <si>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 (4)</t>
  </si>
  <si>
    <t>Nunavut (4)</t>
  </si>
  <si>
    <t>Age</t>
  </si>
  <si>
    <t>Population (2015)</t>
  </si>
  <si>
    <t>Average Height (cm)</t>
  </si>
  <si>
    <t>Standard Deviation of Height (cm)</t>
  </si>
  <si>
    <t>0-0.5</t>
  </si>
  <si>
    <t>0.5-1</t>
  </si>
  <si>
    <t>1-1.5</t>
  </si>
  <si>
    <t>1.5-2</t>
  </si>
  <si>
    <t>2-2.5</t>
  </si>
  <si>
    <t>2.5-3</t>
  </si>
  <si>
    <t>3+</t>
  </si>
  <si>
    <t>135-138.5</t>
  </si>
  <si>
    <t>138.5-142</t>
  </si>
  <si>
    <t>142-145.5</t>
  </si>
  <si>
    <t>145.5-149</t>
  </si>
  <si>
    <t>149-152.5</t>
  </si>
  <si>
    <t>152.5-156</t>
  </si>
  <si>
    <t>156+</t>
  </si>
  <si>
    <t>140-143.5</t>
  </si>
  <si>
    <t>143.5-147</t>
  </si>
  <si>
    <t>147-150.5</t>
  </si>
  <si>
    <t>150.5-154</t>
  </si>
  <si>
    <t>154-157.5</t>
  </si>
  <si>
    <t>157.5-161</t>
  </si>
  <si>
    <t>161+</t>
  </si>
  <si>
    <t>144.5-148</t>
  </si>
  <si>
    <t>148-151.5</t>
  </si>
  <si>
    <t>151.5-155</t>
  </si>
  <si>
    <t>155-158.5</t>
  </si>
  <si>
    <t>158.5-162</t>
  </si>
  <si>
    <t>162-165.5</t>
  </si>
  <si>
    <t>165.5+</t>
  </si>
  <si>
    <t>150-153.5</t>
  </si>
  <si>
    <t>153.5-157</t>
  </si>
  <si>
    <t>160.5-164</t>
  </si>
  <si>
    <t>164-167.5</t>
  </si>
  <si>
    <t>167.5-171</t>
  </si>
  <si>
    <t>156.5-160</t>
  </si>
  <si>
    <t>160-163.5</t>
  </si>
  <si>
    <t>163.5-167</t>
  </si>
  <si>
    <t>171+</t>
  </si>
  <si>
    <t>157-160.5</t>
  </si>
  <si>
    <t>167-170.5</t>
  </si>
  <si>
    <t>170.5-174</t>
  </si>
  <si>
    <t>174-177.5</t>
  </si>
  <si>
    <t>177.5+</t>
  </si>
  <si>
    <t>177.5-181</t>
  </si>
  <si>
    <t>181-184.5</t>
  </si>
  <si>
    <t>184.5+</t>
  </si>
  <si>
    <t>168.5-172</t>
  </si>
  <si>
    <t>172-175.5</t>
  </si>
  <si>
    <t>175.5-179</t>
  </si>
  <si>
    <t>179-182.5</t>
  </si>
  <si>
    <t>182.5-186</t>
  </si>
  <si>
    <t>186-189.5</t>
  </si>
  <si>
    <t>189.5+</t>
  </si>
  <si>
    <t>173-177.5</t>
  </si>
  <si>
    <t>184.5-188</t>
  </si>
  <si>
    <t>188-191.5</t>
  </si>
  <si>
    <t>191.5-195</t>
  </si>
  <si>
    <t>195+</t>
  </si>
  <si>
    <t>176.5-180</t>
  </si>
  <si>
    <t>180-183.5</t>
  </si>
  <si>
    <t>183.5-187</t>
  </si>
  <si>
    <t>187-190.5</t>
  </si>
  <si>
    <t>190.5-194</t>
  </si>
  <si>
    <t>194-197.5</t>
  </si>
  <si>
    <t>197.5+</t>
  </si>
  <si>
    <t>195-198.5</t>
  </si>
  <si>
    <t>198.5+</t>
  </si>
  <si>
    <t>Location</t>
  </si>
  <si>
    <t>Feet</t>
  </si>
  <si>
    <t>Inches</t>
  </si>
  <si>
    <t>Percentage of male population above given height</t>
  </si>
  <si>
    <t>ID</t>
  </si>
  <si>
    <t>Standing Height (cm)</t>
  </si>
  <si>
    <t>145 or under</t>
  </si>
  <si>
    <t>-</t>
  </si>
  <si>
    <t>Tall Player Project</t>
  </si>
  <si>
    <t>Justin J. Boutilier</t>
  </si>
  <si>
    <t>Height Finder Tool</t>
  </si>
  <si>
    <t>Select Age and Location from the dropdown menus</t>
  </si>
  <si>
    <t xml:space="preserve">Input the desired height in feet and inches </t>
  </si>
  <si>
    <t>Variable</t>
  </si>
  <si>
    <t>Selection</t>
  </si>
  <si>
    <t>Height</t>
  </si>
  <si>
    <r>
      <t xml:space="preserve">Conversion to </t>
    </r>
    <r>
      <rPr>
        <i/>
        <sz val="16"/>
        <color theme="0"/>
        <rFont val="Calibri"/>
        <family val="2"/>
        <scheme val="minor"/>
      </rPr>
      <t>cm</t>
    </r>
  </si>
  <si>
    <t>Result</t>
  </si>
  <si>
    <t>Number of males above given height</t>
  </si>
  <si>
    <t>Output displayed automatically</t>
  </si>
  <si>
    <t>Input</t>
  </si>
  <si>
    <t>Output</t>
  </si>
  <si>
    <t>Northwest Territories</t>
  </si>
  <si>
    <t>Nunavut</t>
  </si>
  <si>
    <t>Instructions</t>
  </si>
  <si>
    <t>1. Click on the tool tab</t>
  </si>
  <si>
    <t>For example: 16 years, Canada, and 6'9"</t>
  </si>
  <si>
    <t>2. Under the input table, select an age cohort, location under consideration, and desired height</t>
  </si>
  <si>
    <t>For example: 0.00%, and 3</t>
  </si>
  <si>
    <t>3. The tool automatically converts feet/inches to centimeters</t>
  </si>
  <si>
    <t>For example, 6'9" is equivalent to 205.74cm</t>
  </si>
  <si>
    <t>4. The output table displays percentage of males above the input height and the corresponding number of males above the input height in the selected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</si>
</sst>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8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 (Body)"/>
    </font>
    <font>
      <sz val="16"/>
      <color theme="0"/>
      <name val="Calibri"/>
      <family val="2"/>
      <scheme val="minor"/>
    </font>
    <font>
      <i/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4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rgb="FF002A5C"/>
        <bgColor indexed="64"/>
      </patternFill>
    </fill>
    <fill>
      <patternFill patternType="solid">
        <fgColor rgb="FFE3183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double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 style="double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double">
        <color theme="0"/>
      </top>
      <bottom/>
      <diagonal/>
    </border>
    <border>
      <left/>
      <right style="thin">
        <color theme="0"/>
      </right>
      <top style="double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uble">
        <color theme="0"/>
      </bottom>
      <diagonal/>
    </border>
  </borders>
  <cellStyleXfs count="5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4" fontId="6" fillId="2" borderId="0" xfId="0" applyNumberFormat="1" applyFont="1" applyFill="1" applyAlignment="1">
      <alignment horizontal="center"/>
    </xf>
    <xf numFmtId="14" fontId="6" fillId="2" borderId="0" xfId="0" applyNumberFormat="1" applyFont="1" applyFill="1" applyAlignment="1">
      <alignment horizontal="center"/>
    </xf>
    <xf numFmtId="14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0" fillId="3" borderId="0" xfId="0" applyFill="1"/>
    <xf numFmtId="0" fontId="0" fillId="0" borderId="0" xfId="0" applyFill="1"/>
    <xf numFmtId="0" fontId="7" fillId="0" borderId="0" xfId="0" applyFont="1" applyFill="1"/>
    <xf numFmtId="0" fontId="0" fillId="0" borderId="1" xfId="0" applyFill="1" applyBorder="1"/>
    <xf numFmtId="0" fontId="9" fillId="0" borderId="1" xfId="0" applyFont="1" applyFill="1" applyBorder="1"/>
    <xf numFmtId="0" fontId="10" fillId="0" borderId="0" xfId="0" applyFont="1" applyFill="1"/>
    <xf numFmtId="0" fontId="1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7" fillId="4" borderId="0" xfId="0" applyFont="1" applyFill="1" applyBorder="1" applyAlignment="1">
      <alignment horizontal="center" vertical="center"/>
    </xf>
    <xf numFmtId="0" fontId="0" fillId="4" borderId="5" xfId="0" applyFill="1" applyBorder="1"/>
    <xf numFmtId="0" fontId="0" fillId="4" borderId="11" xfId="0" applyFill="1" applyBorder="1"/>
    <xf numFmtId="0" fontId="0" fillId="4" borderId="8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3" xfId="0" applyFill="1" applyBorder="1"/>
    <xf numFmtId="0" fontId="0" fillId="4" borderId="14" xfId="0" applyFill="1" applyBorder="1"/>
    <xf numFmtId="0" fontId="0" fillId="4" borderId="15" xfId="0" applyFill="1" applyBorder="1"/>
    <xf numFmtId="0" fontId="12" fillId="4" borderId="7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3" fillId="4" borderId="0" xfId="0" applyFont="1" applyFill="1" applyBorder="1" applyAlignment="1">
      <alignment vertical="center" wrapText="1"/>
    </xf>
    <xf numFmtId="0" fontId="13" fillId="5" borderId="3" xfId="0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164" fontId="16" fillId="4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 wrapText="1"/>
    </xf>
    <xf numFmtId="0" fontId="11" fillId="4" borderId="5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center" wrapText="1"/>
    </xf>
    <xf numFmtId="10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0"/>
  <tableStyles count="0" defaultTableStyle="TableStyleMedium9" defaultPivotStyle="PivotStyleMedium4"/>
  <colors>
    <mruColors>
      <color rgb="FFE31837"/>
      <color rgb="FF002A5C"/>
      <color rgb="FFFF93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38558</xdr:colOff>
      <xdr:row>18</xdr:row>
      <xdr:rowOff>6615</xdr:rowOff>
    </xdr:from>
    <xdr:to>
      <xdr:col>3</xdr:col>
      <xdr:colOff>747057</xdr:colOff>
      <xdr:row>28</xdr:row>
      <xdr:rowOff>169070</xdr:rowOff>
    </xdr:to>
    <xdr:pic>
      <xdr:nvPicPr>
        <xdr:cNvPr id="3" name="Picture 2" descr="https://upload.wikimedia.org/wikipedia/en/thumb/5/57/Canadian_Olympic_Committee_logo.svg/1011px-Canadian_Olympic_Committee_logo.sv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292" y="4094428"/>
          <a:ext cx="2375374" cy="2146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69455</xdr:colOff>
      <xdr:row>19</xdr:row>
      <xdr:rowOff>79377</xdr:rowOff>
    </xdr:from>
    <xdr:to>
      <xdr:col>13</xdr:col>
      <xdr:colOff>821930</xdr:colOff>
      <xdr:row>28</xdr:row>
      <xdr:rowOff>184152</xdr:rowOff>
    </xdr:to>
    <xdr:pic>
      <xdr:nvPicPr>
        <xdr:cNvPr id="5" name="Picture 4" descr="http://learning.cs.toronto.edu/wp-content/themes/wp-ml/images/uoft_logo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564" y="4256486"/>
          <a:ext cx="2419350" cy="1890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showGridLines="0" tabSelected="1" zoomScale="96" workbookViewId="0">
      <selection activeCell="L34" sqref="L34"/>
    </sheetView>
  </sheetViews>
  <sheetFormatPr defaultColWidth="10.875" defaultRowHeight="15.75"/>
  <cols>
    <col min="1" max="1" width="37.125" customWidth="1"/>
  </cols>
  <sheetData>
    <row r="1" spans="1:23" ht="39.950000000000003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>
      <c r="A2" s="18"/>
      <c r="B2" s="24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5"/>
      <c r="O2" s="18"/>
      <c r="P2" s="18"/>
      <c r="Q2" s="18"/>
      <c r="R2" s="18"/>
      <c r="S2" s="18"/>
      <c r="T2" s="18"/>
      <c r="U2" s="18"/>
      <c r="V2" s="18"/>
      <c r="W2" s="18"/>
    </row>
    <row r="3" spans="1:23">
      <c r="A3" s="18"/>
      <c r="B3" s="2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3"/>
      <c r="O3" s="18"/>
      <c r="P3" s="18"/>
      <c r="Q3" s="18"/>
      <c r="R3" s="18"/>
      <c r="S3" s="18"/>
      <c r="T3" s="18"/>
      <c r="U3" s="18"/>
      <c r="V3" s="18"/>
      <c r="W3" s="18"/>
    </row>
    <row r="4" spans="1:23">
      <c r="A4" s="18"/>
      <c r="B4" s="2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3"/>
      <c r="O4" s="18"/>
      <c r="P4" s="18"/>
      <c r="Q4" s="18"/>
      <c r="R4" s="18"/>
      <c r="S4" s="18"/>
      <c r="T4" s="18"/>
      <c r="U4" s="18"/>
      <c r="V4" s="18"/>
      <c r="W4" s="18"/>
    </row>
    <row r="5" spans="1:23">
      <c r="A5" s="18"/>
      <c r="B5" s="2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3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A6" s="18"/>
      <c r="B6" s="26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3"/>
      <c r="O6" s="18"/>
      <c r="P6" s="18"/>
      <c r="Q6" s="18"/>
      <c r="R6" s="18"/>
      <c r="S6" s="18"/>
      <c r="T6" s="18"/>
      <c r="U6" s="18"/>
      <c r="V6" s="18"/>
      <c r="W6" s="18"/>
    </row>
    <row r="7" spans="1:23">
      <c r="A7" s="18"/>
      <c r="B7" s="2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3"/>
      <c r="O7" s="18"/>
      <c r="P7" s="18"/>
      <c r="Q7" s="18"/>
      <c r="R7" s="18"/>
      <c r="S7" s="18"/>
      <c r="T7" s="18"/>
      <c r="U7" s="18"/>
      <c r="V7" s="18"/>
      <c r="W7" s="18"/>
    </row>
    <row r="8" spans="1:23" ht="15.75" customHeight="1">
      <c r="A8" s="18"/>
      <c r="B8" s="26"/>
      <c r="C8" s="19"/>
      <c r="D8" s="19"/>
      <c r="E8" s="19"/>
      <c r="F8" s="35" t="s">
        <v>120</v>
      </c>
      <c r="G8" s="35"/>
      <c r="H8" s="35"/>
      <c r="I8" s="35"/>
      <c r="J8" s="35"/>
      <c r="K8" s="19"/>
      <c r="L8" s="19"/>
      <c r="M8" s="19"/>
      <c r="N8" s="23"/>
      <c r="O8" s="18"/>
      <c r="P8" s="18"/>
      <c r="Q8" s="18"/>
      <c r="R8" s="18"/>
      <c r="S8" s="18"/>
      <c r="T8" s="18"/>
      <c r="U8" s="18"/>
      <c r="V8" s="18"/>
      <c r="W8" s="18"/>
    </row>
    <row r="9" spans="1:23" ht="15.75" customHeight="1">
      <c r="A9" s="18"/>
      <c r="B9" s="26"/>
      <c r="C9" s="19"/>
      <c r="D9" s="19"/>
      <c r="E9" s="19"/>
      <c r="F9" s="35"/>
      <c r="G9" s="35"/>
      <c r="H9" s="35"/>
      <c r="I9" s="35"/>
      <c r="J9" s="35"/>
      <c r="K9" s="19"/>
      <c r="L9" s="19"/>
      <c r="M9" s="19"/>
      <c r="N9" s="23"/>
      <c r="O9" s="18"/>
      <c r="P9" s="18"/>
      <c r="Q9" s="18"/>
      <c r="R9" s="18"/>
      <c r="S9" s="18"/>
      <c r="T9" s="18"/>
      <c r="U9" s="18"/>
      <c r="V9" s="18"/>
      <c r="W9" s="18"/>
    </row>
    <row r="10" spans="1:23" ht="15.75" customHeight="1">
      <c r="A10" s="18"/>
      <c r="B10" s="26"/>
      <c r="C10" s="19"/>
      <c r="D10" s="19"/>
      <c r="E10" s="19"/>
      <c r="F10" s="35"/>
      <c r="G10" s="35"/>
      <c r="H10" s="35"/>
      <c r="I10" s="35"/>
      <c r="J10" s="35"/>
      <c r="K10" s="19"/>
      <c r="L10" s="19"/>
      <c r="M10" s="19"/>
      <c r="N10" s="23"/>
      <c r="O10" s="18"/>
      <c r="P10" s="18"/>
      <c r="Q10" s="18"/>
      <c r="R10" s="18"/>
      <c r="S10" s="18"/>
      <c r="T10" s="18"/>
      <c r="U10" s="18"/>
      <c r="V10" s="18"/>
      <c r="W10" s="18"/>
    </row>
    <row r="11" spans="1:23">
      <c r="A11" s="18"/>
      <c r="B11" s="26"/>
      <c r="C11" s="19"/>
      <c r="D11" s="19"/>
      <c r="E11" s="19"/>
      <c r="F11" s="20"/>
      <c r="G11" s="20"/>
      <c r="H11" s="20"/>
      <c r="I11" s="20"/>
      <c r="J11" s="20"/>
      <c r="K11" s="19"/>
      <c r="L11" s="19"/>
      <c r="M11" s="19"/>
      <c r="N11" s="23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26.25">
      <c r="A12" s="18"/>
      <c r="B12" s="26"/>
      <c r="C12" s="19"/>
      <c r="D12" s="19"/>
      <c r="E12" s="19"/>
      <c r="F12" s="20"/>
      <c r="G12" s="36" t="s">
        <v>121</v>
      </c>
      <c r="H12" s="36"/>
      <c r="I12" s="36"/>
      <c r="J12" s="20"/>
      <c r="K12" s="19"/>
      <c r="L12" s="19"/>
      <c r="M12" s="19"/>
      <c r="N12" s="23"/>
      <c r="O12" s="18"/>
      <c r="P12" s="18"/>
      <c r="Q12" s="18"/>
      <c r="R12" s="18"/>
      <c r="S12" s="18"/>
      <c r="T12" s="18"/>
      <c r="U12" s="18"/>
      <c r="V12" s="18"/>
      <c r="W12" s="18"/>
    </row>
    <row r="13" spans="1:23">
      <c r="A13" s="18"/>
      <c r="B13" s="26"/>
      <c r="C13" s="19"/>
      <c r="D13" s="19"/>
      <c r="E13" s="19"/>
      <c r="F13" s="20"/>
      <c r="G13" s="20"/>
      <c r="H13" s="20"/>
      <c r="I13" s="20"/>
      <c r="J13" s="20"/>
      <c r="K13" s="19"/>
      <c r="L13" s="19"/>
      <c r="M13" s="19"/>
      <c r="N13" s="23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21">
      <c r="A14" s="18"/>
      <c r="B14" s="26"/>
      <c r="C14" s="19"/>
      <c r="D14" s="19"/>
      <c r="E14" s="19"/>
      <c r="F14" s="20"/>
      <c r="G14" s="37">
        <v>42445</v>
      </c>
      <c r="H14" s="37"/>
      <c r="I14" s="37"/>
      <c r="J14" s="20"/>
      <c r="K14" s="19"/>
      <c r="L14" s="19"/>
      <c r="M14" s="19"/>
      <c r="N14" s="23"/>
      <c r="O14" s="18"/>
      <c r="P14" s="18"/>
      <c r="Q14" s="18"/>
      <c r="R14" s="18"/>
      <c r="S14" s="18"/>
      <c r="T14" s="18"/>
      <c r="U14" s="18"/>
      <c r="V14" s="18"/>
      <c r="W14" s="18"/>
    </row>
    <row r="15" spans="1:23">
      <c r="A15" s="18"/>
      <c r="B15" s="26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/>
      <c r="O15" s="18"/>
      <c r="P15" s="18"/>
      <c r="Q15" s="18"/>
      <c r="R15" s="18"/>
      <c r="S15" s="18"/>
      <c r="T15" s="18"/>
      <c r="U15" s="18"/>
      <c r="V15" s="18"/>
      <c r="W15" s="18"/>
    </row>
    <row r="16" spans="1:23">
      <c r="A16" s="18"/>
      <c r="B16" s="26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/>
      <c r="O16" s="18"/>
      <c r="P16" s="18"/>
      <c r="Q16" s="18"/>
      <c r="R16" s="18"/>
      <c r="S16" s="18"/>
      <c r="T16" s="18"/>
      <c r="U16" s="18"/>
      <c r="V16" s="18"/>
      <c r="W16" s="18"/>
    </row>
    <row r="17" spans="1:23">
      <c r="A17" s="18"/>
      <c r="B17" s="26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/>
      <c r="O17" s="18"/>
      <c r="P17" s="18"/>
      <c r="Q17" s="18"/>
      <c r="R17" s="18"/>
      <c r="S17" s="18"/>
      <c r="T17" s="18"/>
      <c r="U17" s="18"/>
      <c r="V17" s="18"/>
      <c r="W17" s="18"/>
    </row>
    <row r="18" spans="1:23">
      <c r="A18" s="18"/>
      <c r="B18" s="26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3"/>
      <c r="O18" s="18"/>
      <c r="P18" s="18"/>
      <c r="Q18" s="18"/>
      <c r="R18" s="18"/>
      <c r="S18" s="18"/>
      <c r="T18" s="18"/>
      <c r="U18" s="18"/>
      <c r="V18" s="18"/>
      <c r="W18" s="18"/>
    </row>
    <row r="19" spans="1:23">
      <c r="A19" s="18"/>
      <c r="B19" s="26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/>
      <c r="O19" s="18"/>
      <c r="P19" s="18"/>
      <c r="Q19" s="18"/>
      <c r="R19" s="18"/>
      <c r="S19" s="18"/>
      <c r="T19" s="18"/>
      <c r="U19" s="18"/>
      <c r="V19" s="18"/>
      <c r="W19" s="18"/>
    </row>
    <row r="20" spans="1:23">
      <c r="A20" s="18"/>
      <c r="B20" s="26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3"/>
      <c r="O20" s="18"/>
      <c r="P20" s="18"/>
      <c r="Q20" s="18"/>
      <c r="R20" s="18"/>
      <c r="S20" s="18"/>
      <c r="T20" s="18"/>
      <c r="U20" s="18"/>
      <c r="V20" s="18"/>
      <c r="W20" s="18"/>
    </row>
    <row r="21" spans="1:23">
      <c r="A21" s="18"/>
      <c r="B21" s="26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/>
      <c r="O21" s="18"/>
      <c r="P21" s="18"/>
      <c r="Q21" s="18"/>
      <c r="R21" s="18"/>
      <c r="S21" s="18"/>
      <c r="T21" s="18"/>
      <c r="U21" s="18"/>
      <c r="V21" s="18"/>
      <c r="W21" s="18"/>
    </row>
    <row r="22" spans="1:23">
      <c r="A22" s="18"/>
      <c r="B22" s="26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3"/>
      <c r="O22" s="18"/>
      <c r="P22" s="18"/>
      <c r="Q22" s="18"/>
      <c r="R22" s="18"/>
      <c r="S22" s="18"/>
      <c r="T22" s="18"/>
      <c r="U22" s="18"/>
      <c r="V22" s="18"/>
      <c r="W22" s="18"/>
    </row>
    <row r="23" spans="1:23">
      <c r="A23" s="18"/>
      <c r="B23" s="26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3"/>
      <c r="O23" s="18"/>
      <c r="P23" s="18"/>
      <c r="Q23" s="18"/>
      <c r="R23" s="18"/>
      <c r="S23" s="18"/>
      <c r="T23" s="18"/>
      <c r="U23" s="18"/>
      <c r="V23" s="18"/>
      <c r="W23" s="18"/>
    </row>
    <row r="24" spans="1:23">
      <c r="A24" s="18"/>
      <c r="B24" s="26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3"/>
      <c r="O24" s="18"/>
      <c r="P24" s="18"/>
      <c r="Q24" s="18"/>
      <c r="R24" s="18"/>
      <c r="S24" s="18"/>
      <c r="T24" s="18"/>
      <c r="U24" s="18"/>
      <c r="V24" s="18"/>
      <c r="W24" s="18"/>
    </row>
    <row r="25" spans="1:23">
      <c r="A25" s="18"/>
      <c r="B25" s="26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3"/>
      <c r="O25" s="18"/>
      <c r="P25" s="18"/>
      <c r="Q25" s="18"/>
      <c r="R25" s="18"/>
      <c r="S25" s="18"/>
      <c r="T25" s="18"/>
      <c r="U25" s="18"/>
      <c r="V25" s="18"/>
      <c r="W25" s="18"/>
    </row>
    <row r="26" spans="1:23">
      <c r="A26" s="18"/>
      <c r="B26" s="26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3"/>
      <c r="O26" s="18"/>
      <c r="P26" s="18"/>
      <c r="Q26" s="18"/>
      <c r="R26" s="18"/>
      <c r="S26" s="18"/>
      <c r="T26" s="18"/>
      <c r="U26" s="18"/>
      <c r="V26" s="18"/>
      <c r="W26" s="18"/>
    </row>
    <row r="27" spans="1:23">
      <c r="A27" s="18"/>
      <c r="B27" s="26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3"/>
      <c r="O27" s="18"/>
      <c r="P27" s="18"/>
      <c r="Q27" s="18"/>
      <c r="R27" s="18"/>
      <c r="S27" s="18"/>
      <c r="T27" s="18"/>
      <c r="U27" s="18"/>
      <c r="V27" s="18"/>
      <c r="W27" s="18"/>
    </row>
    <row r="28" spans="1:23">
      <c r="A28" s="18"/>
      <c r="B28" s="26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3"/>
      <c r="O28" s="18"/>
      <c r="P28" s="18"/>
      <c r="Q28" s="18"/>
      <c r="R28" s="18"/>
      <c r="S28" s="18"/>
      <c r="T28" s="18"/>
      <c r="U28" s="18"/>
      <c r="V28" s="18"/>
      <c r="W28" s="18"/>
    </row>
    <row r="29" spans="1:23">
      <c r="A29" s="18"/>
      <c r="B29" s="27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8"/>
      <c r="O29" s="18"/>
      <c r="P29" s="18"/>
      <c r="Q29" s="18"/>
      <c r="R29" s="18"/>
      <c r="S29" s="18"/>
      <c r="T29" s="18"/>
      <c r="U29" s="18"/>
      <c r="V29" s="18"/>
      <c r="W29" s="18"/>
    </row>
    <row r="30" spans="1:2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2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2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1:2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1:2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1:2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spans="1:23" ht="15.9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1:23" ht="15.9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1:23" ht="15.9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2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1:2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spans="1:2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1:2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2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2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2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2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1:2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1:2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1:2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1:2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2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2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1:2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1:2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2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1:2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1:2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1:2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2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2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1:2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2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2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2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2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1:2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1:2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1:2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1:2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spans="1:2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</row>
  </sheetData>
  <sheetProtection sheet="1" objects="1" scenarios="1" selectLockedCells="1" selectUnlockedCells="1"/>
  <mergeCells count="3">
    <mergeCell ref="F8:J10"/>
    <mergeCell ref="G12:I12"/>
    <mergeCell ref="G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showGridLines="0" workbookViewId="0">
      <selection activeCell="C13" sqref="C13"/>
    </sheetView>
  </sheetViews>
  <sheetFormatPr defaultColWidth="10.875" defaultRowHeight="27.95" customHeight="1"/>
  <cols>
    <col min="3" max="3" width="22.625" customWidth="1"/>
    <col min="4" max="4" width="11.5" customWidth="1"/>
    <col min="5" max="5" width="25.5" customWidth="1"/>
    <col min="7" max="7" width="21.625" customWidth="1"/>
    <col min="8" max="8" width="13.125" customWidth="1"/>
    <col min="9" max="9" width="23.375" customWidth="1"/>
  </cols>
  <sheetData>
    <row r="1" spans="1:26" ht="4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45" customHeight="1">
      <c r="A2" s="19"/>
      <c r="B2" s="11"/>
      <c r="C2" s="11"/>
      <c r="D2" s="11"/>
      <c r="E2" s="11"/>
      <c r="F2" s="11"/>
      <c r="G2" s="11"/>
      <c r="H2" s="11"/>
      <c r="I2" s="11"/>
      <c r="J2" s="11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0"/>
      <c r="X2" s="10"/>
      <c r="Y2" s="10"/>
      <c r="Z2" s="10"/>
    </row>
    <row r="3" spans="1:26" ht="24.95" customHeight="1">
      <c r="A3" s="19"/>
      <c r="B3" s="11"/>
      <c r="C3" s="14" t="s">
        <v>136</v>
      </c>
      <c r="D3" s="14"/>
      <c r="E3" s="13"/>
      <c r="F3" s="13"/>
      <c r="G3" s="13"/>
      <c r="H3" s="13"/>
      <c r="I3" s="13"/>
      <c r="J3" s="11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0"/>
      <c r="X3" s="10"/>
      <c r="Y3" s="10"/>
      <c r="Z3" s="10"/>
    </row>
    <row r="4" spans="1:26" ht="27" customHeight="1">
      <c r="A4" s="19"/>
      <c r="B4" s="11"/>
      <c r="C4" s="15"/>
      <c r="D4" s="15"/>
      <c r="E4" s="11"/>
      <c r="F4" s="11"/>
      <c r="G4" s="11"/>
      <c r="H4" s="11"/>
      <c r="I4" s="11"/>
      <c r="J4" s="11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0"/>
      <c r="X4" s="10"/>
      <c r="Y4" s="10"/>
      <c r="Z4" s="10"/>
    </row>
    <row r="5" spans="1:26" ht="26.1" customHeight="1">
      <c r="A5" s="19"/>
      <c r="B5" s="11"/>
      <c r="C5" s="38" t="s">
        <v>137</v>
      </c>
      <c r="D5" s="38"/>
      <c r="E5" s="38"/>
      <c r="F5" s="38"/>
      <c r="G5" s="38"/>
      <c r="H5" s="38"/>
      <c r="I5" s="38"/>
      <c r="J5" s="11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0"/>
      <c r="X5" s="10"/>
      <c r="Y5" s="10"/>
      <c r="Z5" s="10"/>
    </row>
    <row r="6" spans="1:26" ht="26.1" customHeight="1">
      <c r="A6" s="19"/>
      <c r="B6" s="11"/>
      <c r="C6" s="38" t="s">
        <v>139</v>
      </c>
      <c r="D6" s="38"/>
      <c r="E6" s="38"/>
      <c r="F6" s="38"/>
      <c r="G6" s="38"/>
      <c r="H6" s="38"/>
      <c r="I6" s="38"/>
      <c r="J6" s="11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0"/>
      <c r="X6" s="10"/>
      <c r="Y6" s="10"/>
      <c r="Z6" s="10"/>
    </row>
    <row r="7" spans="1:26" ht="26.1" customHeight="1">
      <c r="A7" s="19"/>
      <c r="B7" s="11"/>
      <c r="C7" s="11"/>
      <c r="D7" s="38" t="s">
        <v>138</v>
      </c>
      <c r="E7" s="38"/>
      <c r="F7" s="38"/>
      <c r="G7" s="38"/>
      <c r="H7" s="38"/>
      <c r="I7" s="38"/>
      <c r="J7" s="11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0"/>
      <c r="X7" s="10"/>
      <c r="Y7" s="10"/>
      <c r="Z7" s="10"/>
    </row>
    <row r="8" spans="1:26" ht="26.1" customHeight="1">
      <c r="A8" s="19"/>
      <c r="B8" s="11"/>
      <c r="C8" s="38" t="s">
        <v>141</v>
      </c>
      <c r="D8" s="38"/>
      <c r="E8" s="38"/>
      <c r="F8" s="38"/>
      <c r="G8" s="38"/>
      <c r="H8" s="38"/>
      <c r="I8" s="38"/>
      <c r="J8" s="11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0"/>
      <c r="X8" s="10"/>
      <c r="Y8" s="10"/>
      <c r="Z8" s="10"/>
    </row>
    <row r="9" spans="1:26" ht="27.95" customHeight="1">
      <c r="A9" s="19"/>
      <c r="B9" s="11"/>
      <c r="D9" s="39" t="s">
        <v>142</v>
      </c>
      <c r="E9" s="39"/>
      <c r="F9" s="39"/>
      <c r="G9" s="39"/>
      <c r="H9" s="39"/>
      <c r="I9" s="39"/>
      <c r="J9" s="11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0"/>
      <c r="X9" s="10"/>
      <c r="Y9" s="10"/>
      <c r="Z9" s="10"/>
    </row>
    <row r="10" spans="1:26" ht="45" customHeight="1">
      <c r="A10" s="19"/>
      <c r="B10" s="11"/>
      <c r="C10" s="40" t="s">
        <v>143</v>
      </c>
      <c r="D10" s="40"/>
      <c r="E10" s="40"/>
      <c r="F10" s="40"/>
      <c r="G10" s="40"/>
      <c r="H10" s="40"/>
      <c r="I10" s="40"/>
      <c r="J10" s="11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0"/>
      <c r="X10" s="10"/>
      <c r="Y10" s="10"/>
      <c r="Z10" s="10"/>
    </row>
    <row r="11" spans="1:26" ht="27.95" customHeight="1">
      <c r="A11" s="19"/>
      <c r="B11" s="11"/>
      <c r="C11" s="11"/>
      <c r="D11" s="38" t="s">
        <v>140</v>
      </c>
      <c r="E11" s="38"/>
      <c r="F11" s="38"/>
      <c r="G11" s="38"/>
      <c r="H11" s="38"/>
      <c r="I11" s="38"/>
      <c r="J11" s="11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0"/>
      <c r="X11" s="10"/>
      <c r="Y11" s="10"/>
      <c r="Z11" s="10"/>
    </row>
    <row r="12" spans="1:26" ht="27.95" customHeight="1">
      <c r="A12" s="19"/>
      <c r="B12" s="11"/>
      <c r="C12" s="11"/>
      <c r="D12" s="11"/>
      <c r="E12" s="11"/>
      <c r="F12" s="11"/>
      <c r="G12" s="11"/>
      <c r="H12" s="11"/>
      <c r="I12" s="11"/>
      <c r="J12" s="11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0"/>
      <c r="X12" s="10"/>
      <c r="Y12" s="10"/>
      <c r="Z12" s="10"/>
    </row>
    <row r="13" spans="1:26" ht="27.95" customHeight="1">
      <c r="A13" s="19"/>
      <c r="B13" s="11"/>
      <c r="C13" s="11"/>
      <c r="D13" s="11"/>
      <c r="E13" s="11"/>
      <c r="F13" s="11"/>
      <c r="G13" s="11"/>
      <c r="H13" s="11"/>
      <c r="I13" s="11"/>
      <c r="J13" s="11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0"/>
      <c r="X13" s="10"/>
      <c r="Y13" s="10"/>
      <c r="Z13" s="10"/>
    </row>
    <row r="14" spans="1:26" ht="27.95" customHeight="1">
      <c r="A14" s="19"/>
      <c r="B14" s="11"/>
      <c r="C14" s="11"/>
      <c r="D14" s="11"/>
      <c r="E14" s="11"/>
      <c r="F14" s="11"/>
      <c r="G14" s="11"/>
      <c r="H14" s="11"/>
      <c r="I14" s="11"/>
      <c r="J14" s="11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"/>
      <c r="X14" s="10"/>
      <c r="Y14" s="10"/>
      <c r="Z14" s="10"/>
    </row>
    <row r="15" spans="1:26" ht="69.95" customHeight="1">
      <c r="A15" s="19"/>
      <c r="B15" s="11"/>
      <c r="C15" s="12"/>
      <c r="D15" s="12"/>
      <c r="E15" s="12"/>
      <c r="F15" s="12"/>
      <c r="G15" s="16"/>
      <c r="H15" s="12"/>
      <c r="I15" s="12"/>
      <c r="J15" s="11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0"/>
      <c r="X15" s="10"/>
      <c r="Y15" s="10"/>
      <c r="Z15" s="10"/>
    </row>
    <row r="16" spans="1:26" ht="59.1" customHeight="1">
      <c r="A16" s="19"/>
      <c r="B16" s="11"/>
      <c r="C16" s="12"/>
      <c r="D16" s="12"/>
      <c r="E16" s="12"/>
      <c r="F16" s="12"/>
      <c r="G16" s="16"/>
      <c r="H16" s="17"/>
      <c r="I16" s="12"/>
      <c r="J16" s="11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0"/>
      <c r="X16" s="10"/>
      <c r="Y16" s="10"/>
      <c r="Z16" s="10"/>
    </row>
    <row r="17" spans="1:26" ht="51" customHeight="1">
      <c r="A17" s="19"/>
      <c r="B17" s="11"/>
      <c r="C17" s="11"/>
      <c r="D17" s="11"/>
      <c r="E17" s="11"/>
      <c r="F17" s="11"/>
      <c r="G17" s="11"/>
      <c r="H17" s="11"/>
      <c r="I17" s="11"/>
      <c r="J17" s="11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0"/>
      <c r="X17" s="10"/>
      <c r="Y17" s="10"/>
      <c r="Z17" s="10"/>
    </row>
    <row r="18" spans="1:26" ht="27.9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0"/>
      <c r="X18" s="10"/>
      <c r="Y18" s="10"/>
      <c r="Z18" s="10"/>
    </row>
    <row r="19" spans="1:26" ht="27.9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0"/>
      <c r="X19" s="10"/>
      <c r="Y19" s="10"/>
      <c r="Z19" s="10"/>
    </row>
    <row r="20" spans="1:26" ht="27.9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0"/>
      <c r="X20" s="10"/>
      <c r="Y20" s="10"/>
      <c r="Z20" s="10"/>
    </row>
    <row r="21" spans="1:26" ht="27.9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0"/>
      <c r="X21" s="10"/>
      <c r="Y21" s="10"/>
      <c r="Z21" s="10"/>
    </row>
    <row r="22" spans="1:26" ht="27.9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0"/>
      <c r="X22" s="10"/>
      <c r="Y22" s="10"/>
      <c r="Z22" s="10"/>
    </row>
    <row r="23" spans="1:26" ht="27.9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0"/>
      <c r="X23" s="10"/>
      <c r="Y23" s="10"/>
      <c r="Z23" s="10"/>
    </row>
    <row r="24" spans="1:26" ht="27.9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0"/>
      <c r="X24" s="10"/>
      <c r="Y24" s="10"/>
      <c r="Z24" s="10"/>
    </row>
    <row r="25" spans="1:26" ht="27.9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0"/>
      <c r="X25" s="10"/>
      <c r="Y25" s="10"/>
      <c r="Z25" s="10"/>
    </row>
    <row r="26" spans="1:26" ht="27.9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0"/>
      <c r="X26" s="10"/>
      <c r="Y26" s="10"/>
      <c r="Z26" s="10"/>
    </row>
    <row r="27" spans="1:26" ht="27.9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0"/>
      <c r="X27" s="10"/>
      <c r="Y27" s="10"/>
      <c r="Z27" s="10"/>
    </row>
    <row r="28" spans="1:26" ht="27.9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0"/>
      <c r="X28" s="10"/>
      <c r="Y28" s="10"/>
      <c r="Z28" s="10"/>
    </row>
    <row r="29" spans="1:26" ht="27.9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0"/>
      <c r="X29" s="10"/>
      <c r="Y29" s="10"/>
      <c r="Z29" s="10"/>
    </row>
    <row r="30" spans="1:26" ht="27.9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0"/>
      <c r="X30" s="10"/>
      <c r="Y30" s="10"/>
      <c r="Z30" s="10"/>
    </row>
    <row r="31" spans="1:26" ht="27.9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0"/>
      <c r="X31" s="10"/>
      <c r="Y31" s="10"/>
      <c r="Z31" s="10"/>
    </row>
    <row r="32" spans="1:26" ht="27.9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0"/>
      <c r="X32" s="10"/>
      <c r="Y32" s="10"/>
      <c r="Z32" s="10"/>
    </row>
    <row r="33" spans="1:26" ht="27.9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0"/>
      <c r="X33" s="10"/>
      <c r="Y33" s="10"/>
      <c r="Z33" s="10"/>
    </row>
    <row r="34" spans="1:26" ht="27.9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0"/>
      <c r="X34" s="10"/>
      <c r="Y34" s="10"/>
      <c r="Z34" s="10"/>
    </row>
    <row r="35" spans="1:26" ht="27.9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0"/>
      <c r="X35" s="10"/>
      <c r="Y35" s="10"/>
      <c r="Z35" s="10"/>
    </row>
    <row r="36" spans="1:26" ht="27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0"/>
      <c r="X36" s="10"/>
      <c r="Y36" s="10"/>
      <c r="Z36" s="10"/>
    </row>
    <row r="37" spans="1:26" ht="27.9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0"/>
      <c r="X37" s="10"/>
      <c r="Y37" s="10"/>
      <c r="Z37" s="10"/>
    </row>
    <row r="38" spans="1:26" ht="27.9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0"/>
      <c r="X38" s="10"/>
      <c r="Y38" s="10"/>
      <c r="Z38" s="10"/>
    </row>
    <row r="39" spans="1:26" ht="27.9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0"/>
      <c r="X39" s="10"/>
      <c r="Y39" s="10"/>
      <c r="Z39" s="10"/>
    </row>
  </sheetData>
  <sheetProtection sheet="1" objects="1" scenarios="1" selectLockedCells="1" selectUnlockedCells="1"/>
  <dataConsolidate/>
  <mergeCells count="7">
    <mergeCell ref="C10:I10"/>
    <mergeCell ref="D11:I11"/>
    <mergeCell ref="C5:I5"/>
    <mergeCell ref="C6:I6"/>
    <mergeCell ref="D7:I7"/>
    <mergeCell ref="C8:I8"/>
    <mergeCell ref="D9:I9"/>
  </mergeCells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showGridLines="0" workbookViewId="0">
      <selection activeCell="E10" sqref="E10"/>
    </sheetView>
  </sheetViews>
  <sheetFormatPr defaultColWidth="10.875" defaultRowHeight="27.95" customHeight="1"/>
  <cols>
    <col min="3" max="3" width="22.625" customWidth="1"/>
    <col min="4" max="4" width="11.5" customWidth="1"/>
    <col min="5" max="5" width="25.5" customWidth="1"/>
    <col min="7" max="7" width="21.625" customWidth="1"/>
    <col min="8" max="8" width="13.125" customWidth="1"/>
    <col min="9" max="9" width="23.375" customWidth="1"/>
  </cols>
  <sheetData>
    <row r="1" spans="1:26" ht="4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45" customHeight="1">
      <c r="A2" s="19"/>
      <c r="B2" s="11"/>
      <c r="C2" s="11"/>
      <c r="D2" s="11"/>
      <c r="E2" s="11"/>
      <c r="F2" s="11"/>
      <c r="G2" s="11"/>
      <c r="H2" s="11"/>
      <c r="I2" s="11"/>
      <c r="J2" s="11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0"/>
      <c r="X2" s="10"/>
      <c r="Y2" s="10"/>
      <c r="Z2" s="10"/>
    </row>
    <row r="3" spans="1:26" ht="24.95" customHeight="1">
      <c r="A3" s="19"/>
      <c r="B3" s="11"/>
      <c r="C3" s="14" t="s">
        <v>122</v>
      </c>
      <c r="D3" s="14"/>
      <c r="E3" s="13"/>
      <c r="F3" s="13"/>
      <c r="G3" s="13"/>
      <c r="H3" s="13"/>
      <c r="I3" s="13"/>
      <c r="J3" s="11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0"/>
      <c r="X3" s="10"/>
      <c r="Y3" s="10"/>
      <c r="Z3" s="10"/>
    </row>
    <row r="4" spans="1:26" ht="27" customHeight="1">
      <c r="A4" s="19"/>
      <c r="B4" s="11"/>
      <c r="C4" s="15" t="s">
        <v>123</v>
      </c>
      <c r="D4" s="15"/>
      <c r="E4" s="11"/>
      <c r="F4" s="11"/>
      <c r="G4" s="11"/>
      <c r="H4" s="11"/>
      <c r="I4" s="11"/>
      <c r="J4" s="11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0"/>
      <c r="X4" s="10"/>
      <c r="Y4" s="10"/>
      <c r="Z4" s="10"/>
    </row>
    <row r="5" spans="1:26" ht="26.1" customHeight="1">
      <c r="A5" s="19"/>
      <c r="B5" s="11"/>
      <c r="C5" s="15" t="s">
        <v>124</v>
      </c>
      <c r="D5" s="15"/>
      <c r="E5" s="11"/>
      <c r="F5" s="11"/>
      <c r="G5" s="11"/>
      <c r="H5" s="11"/>
      <c r="I5" s="11"/>
      <c r="J5" s="11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0"/>
      <c r="X5" s="10"/>
      <c r="Y5" s="10"/>
      <c r="Z5" s="10"/>
    </row>
    <row r="6" spans="1:26" ht="26.1" customHeight="1">
      <c r="A6" s="19"/>
      <c r="B6" s="11"/>
      <c r="C6" s="15" t="s">
        <v>131</v>
      </c>
      <c r="D6" s="11"/>
      <c r="E6" s="11"/>
      <c r="F6" s="11"/>
      <c r="G6" s="11"/>
      <c r="H6" s="11"/>
      <c r="I6" s="11"/>
      <c r="J6" s="11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0"/>
      <c r="X6" s="10"/>
      <c r="Y6" s="10"/>
      <c r="Z6" s="10"/>
    </row>
    <row r="7" spans="1:26" ht="26.1" customHeight="1">
      <c r="A7" s="19"/>
      <c r="B7" s="11"/>
      <c r="C7" s="11"/>
      <c r="D7" s="11"/>
      <c r="E7" s="11"/>
      <c r="F7" s="11"/>
      <c r="G7" s="11"/>
      <c r="H7" s="11"/>
      <c r="I7" s="11"/>
      <c r="J7" s="11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0"/>
      <c r="X7" s="10"/>
      <c r="Y7" s="10"/>
      <c r="Z7" s="10"/>
    </row>
    <row r="8" spans="1:26" ht="26.1" customHeight="1">
      <c r="A8" s="19"/>
      <c r="B8" s="11"/>
      <c r="C8" s="41" t="s">
        <v>132</v>
      </c>
      <c r="D8" s="41"/>
      <c r="E8" s="41"/>
      <c r="F8" s="11"/>
      <c r="G8" s="41" t="s">
        <v>133</v>
      </c>
      <c r="H8" s="41"/>
      <c r="I8" s="46"/>
      <c r="J8" s="11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0"/>
      <c r="X8" s="10"/>
      <c r="Y8" s="10"/>
      <c r="Z8" s="10"/>
    </row>
    <row r="9" spans="1:26" ht="27.95" customHeight="1" thickBot="1">
      <c r="A9" s="19"/>
      <c r="B9" s="11"/>
      <c r="C9" s="44" t="s">
        <v>125</v>
      </c>
      <c r="D9" s="45"/>
      <c r="E9" s="29" t="s">
        <v>126</v>
      </c>
      <c r="F9" s="11"/>
      <c r="G9" s="47" t="s">
        <v>125</v>
      </c>
      <c r="H9" s="47"/>
      <c r="I9" s="32" t="s">
        <v>129</v>
      </c>
      <c r="J9" s="11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0"/>
      <c r="X9" s="10"/>
      <c r="Y9" s="10"/>
      <c r="Z9" s="10"/>
    </row>
    <row r="10" spans="1:26" ht="27.95" customHeight="1" thickTop="1">
      <c r="A10" s="19"/>
      <c r="B10" s="11"/>
      <c r="C10" s="51" t="s">
        <v>42</v>
      </c>
      <c r="D10" s="52"/>
      <c r="E10" s="34" t="s">
        <v>20</v>
      </c>
      <c r="F10" s="11"/>
      <c r="G10" s="48" t="s">
        <v>115</v>
      </c>
      <c r="H10" s="48"/>
      <c r="I10" s="49">
        <f>(1-_xlfn.NORM.DIST(E14,VLOOKUP(E10,'Height Data'!A2:B13,2,0), 7,1))</f>
        <v>1.3178346900843962E-5</v>
      </c>
      <c r="J10" s="11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0"/>
      <c r="X10" s="10"/>
      <c r="Y10" s="10"/>
      <c r="Z10" s="10"/>
    </row>
    <row r="11" spans="1:26" ht="27.95" customHeight="1">
      <c r="A11" s="19"/>
      <c r="B11" s="11"/>
      <c r="C11" s="43" t="s">
        <v>112</v>
      </c>
      <c r="D11" s="53"/>
      <c r="E11" s="34" t="s">
        <v>2</v>
      </c>
      <c r="F11" s="11"/>
      <c r="G11" s="48"/>
      <c r="H11" s="48"/>
      <c r="I11" s="49"/>
      <c r="J11" s="11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0"/>
      <c r="X11" s="10"/>
      <c r="Y11" s="10"/>
      <c r="Z11" s="10"/>
    </row>
    <row r="12" spans="1:26" ht="27.95" customHeight="1">
      <c r="A12" s="19"/>
      <c r="B12" s="11"/>
      <c r="C12" s="42" t="s">
        <v>127</v>
      </c>
      <c r="D12" s="30" t="s">
        <v>113</v>
      </c>
      <c r="E12" s="34">
        <v>6</v>
      </c>
      <c r="F12" s="11"/>
      <c r="G12" s="33"/>
      <c r="H12" s="30"/>
      <c r="I12" s="31"/>
      <c r="J12" s="11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0"/>
      <c r="X12" s="10"/>
      <c r="Y12" s="10"/>
      <c r="Z12" s="10"/>
    </row>
    <row r="13" spans="1:26" ht="27.95" customHeight="1">
      <c r="A13" s="19"/>
      <c r="B13" s="11"/>
      <c r="C13" s="42"/>
      <c r="D13" s="30" t="s">
        <v>114</v>
      </c>
      <c r="E13" s="34">
        <v>9</v>
      </c>
      <c r="F13" s="11"/>
      <c r="G13" s="48" t="s">
        <v>130</v>
      </c>
      <c r="H13" s="48"/>
      <c r="I13" s="50">
        <f>ROUNDUP((I10)*VLOOKUP(E11&amp;E10,Sheet2!D2:E169,2,0),0)</f>
        <v>3</v>
      </c>
      <c r="J13" s="11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0"/>
      <c r="X13" s="10"/>
      <c r="Y13" s="10"/>
      <c r="Z13" s="10"/>
    </row>
    <row r="14" spans="1:26" ht="27.95" customHeight="1">
      <c r="A14" s="19"/>
      <c r="B14" s="11"/>
      <c r="C14" s="43" t="s">
        <v>128</v>
      </c>
      <c r="D14" s="43"/>
      <c r="E14" s="31">
        <f>(E12*12+E13)*2.54</f>
        <v>205.74</v>
      </c>
      <c r="F14" s="11"/>
      <c r="G14" s="48"/>
      <c r="H14" s="48"/>
      <c r="I14" s="50"/>
      <c r="J14" s="11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"/>
      <c r="X14" s="10"/>
      <c r="Y14" s="10"/>
      <c r="Z14" s="10"/>
    </row>
    <row r="15" spans="1:26" ht="69.95" customHeight="1">
      <c r="A15" s="19"/>
      <c r="B15" s="11"/>
      <c r="C15" s="12"/>
      <c r="D15" s="12"/>
      <c r="E15" s="12"/>
      <c r="F15" s="12"/>
      <c r="G15" s="16"/>
      <c r="H15" s="12"/>
      <c r="I15" s="12"/>
      <c r="J15" s="11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0"/>
      <c r="X15" s="10"/>
      <c r="Y15" s="10"/>
      <c r="Z15" s="10"/>
    </row>
    <row r="16" spans="1:26" ht="59.1" customHeight="1">
      <c r="A16" s="19"/>
      <c r="B16" s="11"/>
      <c r="C16" s="12"/>
      <c r="D16" s="12"/>
      <c r="E16" s="12"/>
      <c r="F16" s="12"/>
      <c r="G16" s="16"/>
      <c r="H16" s="17"/>
      <c r="I16" s="12"/>
      <c r="J16" s="11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0"/>
      <c r="X16" s="10"/>
      <c r="Y16" s="10"/>
      <c r="Z16" s="10"/>
    </row>
    <row r="17" spans="1:26" ht="51" customHeight="1">
      <c r="A17" s="19"/>
      <c r="B17" s="11"/>
      <c r="C17" s="11"/>
      <c r="D17" s="11"/>
      <c r="E17" s="11"/>
      <c r="F17" s="11"/>
      <c r="G17" s="11"/>
      <c r="H17" s="11"/>
      <c r="I17" s="11"/>
      <c r="J17" s="11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0"/>
      <c r="X17" s="10"/>
      <c r="Y17" s="10"/>
      <c r="Z17" s="10"/>
    </row>
    <row r="18" spans="1:26" ht="27.9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0"/>
      <c r="X18" s="10"/>
      <c r="Y18" s="10"/>
      <c r="Z18" s="10"/>
    </row>
    <row r="19" spans="1:26" ht="27.9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0"/>
      <c r="X19" s="10"/>
      <c r="Y19" s="10"/>
      <c r="Z19" s="10"/>
    </row>
    <row r="20" spans="1:26" ht="27.9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0"/>
      <c r="X20" s="10"/>
      <c r="Y20" s="10"/>
      <c r="Z20" s="10"/>
    </row>
    <row r="21" spans="1:26" ht="27.9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0"/>
      <c r="X21" s="10"/>
      <c r="Y21" s="10"/>
      <c r="Z21" s="10"/>
    </row>
    <row r="22" spans="1:26" ht="27.9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0"/>
      <c r="X22" s="10"/>
      <c r="Y22" s="10"/>
      <c r="Z22" s="10"/>
    </row>
    <row r="23" spans="1:26" ht="27.9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0"/>
      <c r="X23" s="10"/>
      <c r="Y23" s="10"/>
      <c r="Z23" s="10"/>
    </row>
    <row r="24" spans="1:26" ht="27.9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0"/>
      <c r="X24" s="10"/>
      <c r="Y24" s="10"/>
      <c r="Z24" s="10"/>
    </row>
    <row r="25" spans="1:26" ht="27.9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0"/>
      <c r="X25" s="10"/>
      <c r="Y25" s="10"/>
      <c r="Z25" s="10"/>
    </row>
    <row r="26" spans="1:26" ht="27.9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0"/>
      <c r="X26" s="10"/>
      <c r="Y26" s="10"/>
      <c r="Z26" s="10"/>
    </row>
    <row r="27" spans="1:26" ht="27.9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0"/>
      <c r="X27" s="10"/>
      <c r="Y27" s="10"/>
      <c r="Z27" s="10"/>
    </row>
    <row r="28" spans="1:26" ht="27.9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0"/>
      <c r="X28" s="10"/>
      <c r="Y28" s="10"/>
      <c r="Z28" s="10"/>
    </row>
    <row r="29" spans="1:26" ht="27.9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0"/>
      <c r="X29" s="10"/>
      <c r="Y29" s="10"/>
      <c r="Z29" s="10"/>
    </row>
    <row r="30" spans="1:26" ht="27.9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0"/>
      <c r="X30" s="10"/>
      <c r="Y30" s="10"/>
      <c r="Z30" s="10"/>
    </row>
    <row r="31" spans="1:26" ht="27.9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0"/>
      <c r="X31" s="10"/>
      <c r="Y31" s="10"/>
      <c r="Z31" s="10"/>
    </row>
    <row r="32" spans="1:26" ht="27.9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0"/>
      <c r="X32" s="10"/>
      <c r="Y32" s="10"/>
      <c r="Z32" s="10"/>
    </row>
    <row r="33" spans="1:26" ht="27.9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0"/>
      <c r="X33" s="10"/>
      <c r="Y33" s="10"/>
      <c r="Z33" s="10"/>
    </row>
    <row r="34" spans="1:26" ht="27.9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0"/>
      <c r="X34" s="10"/>
      <c r="Y34" s="10"/>
      <c r="Z34" s="10"/>
    </row>
    <row r="35" spans="1:26" ht="27.9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0"/>
      <c r="X35" s="10"/>
      <c r="Y35" s="10"/>
      <c r="Z35" s="10"/>
    </row>
    <row r="36" spans="1:26" ht="27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0"/>
      <c r="X36" s="10"/>
      <c r="Y36" s="10"/>
      <c r="Z36" s="10"/>
    </row>
    <row r="37" spans="1:26" ht="27.9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0"/>
      <c r="X37" s="10"/>
      <c r="Y37" s="10"/>
      <c r="Z37" s="10"/>
    </row>
    <row r="38" spans="1:26" ht="27.9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0"/>
      <c r="X38" s="10"/>
      <c r="Y38" s="10"/>
      <c r="Z38" s="10"/>
    </row>
    <row r="39" spans="1:26" ht="27.9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0"/>
      <c r="X39" s="10"/>
      <c r="Y39" s="10"/>
      <c r="Z39" s="10"/>
    </row>
  </sheetData>
  <sheetProtection sheet="1" objects="1" scenarios="1" selectLockedCells="1"/>
  <sortState ref="I2:I169">
    <sortCondition ref="I2"/>
  </sortState>
  <dataConsolidate/>
  <mergeCells count="12">
    <mergeCell ref="C8:E8"/>
    <mergeCell ref="C12:C13"/>
    <mergeCell ref="C14:D14"/>
    <mergeCell ref="C9:D9"/>
    <mergeCell ref="G8:I8"/>
    <mergeCell ref="G9:H9"/>
    <mergeCell ref="G10:H11"/>
    <mergeCell ref="G13:H14"/>
    <mergeCell ref="I10:I11"/>
    <mergeCell ref="I13:I14"/>
    <mergeCell ref="C10:D10"/>
    <mergeCell ref="C11:D11"/>
  </mergeCells>
  <dataValidations count="2">
    <dataValidation type="list" allowBlank="1" showInputMessage="1" showErrorMessage="1" sqref="E11">
      <formula1>Provinces</formula1>
    </dataValidation>
    <dataValidation type="list" allowBlank="1" showInputMessage="1" showErrorMessage="1" sqref="E10">
      <formula1>Ages</formula1>
    </dataValidation>
  </dataValidations>
  <pageMargins left="0.75" right="0.75" top="1" bottom="1" header="0.5" footer="0.5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1"/>
  <sheetViews>
    <sheetView workbookViewId="0"/>
  </sheetViews>
  <sheetFormatPr defaultColWidth="10.875" defaultRowHeight="15.75"/>
  <cols>
    <col min="1" max="1" width="36.125" style="1" customWidth="1"/>
    <col min="2" max="2" width="17.5" style="1" customWidth="1"/>
    <col min="3" max="3" width="16.875" style="1" customWidth="1"/>
    <col min="4" max="4" width="18.125" style="1" customWidth="1"/>
    <col min="5" max="16384" width="10.875" style="1"/>
  </cols>
  <sheetData>
    <row r="1" spans="1:4">
      <c r="A1" s="3" t="s">
        <v>0</v>
      </c>
      <c r="B1" s="3" t="s">
        <v>1</v>
      </c>
      <c r="C1" s="3" t="s">
        <v>42</v>
      </c>
      <c r="D1" s="3" t="s">
        <v>43</v>
      </c>
    </row>
    <row r="2" spans="1:4">
      <c r="A2" s="1" t="s">
        <v>2</v>
      </c>
      <c r="B2" s="1" t="s">
        <v>3</v>
      </c>
      <c r="C2" s="1" t="s">
        <v>4</v>
      </c>
      <c r="D2" s="1">
        <v>198592</v>
      </c>
    </row>
    <row r="3" spans="1:4">
      <c r="A3" s="1" t="s">
        <v>2</v>
      </c>
      <c r="B3" s="1" t="s">
        <v>3</v>
      </c>
      <c r="C3" s="1" t="s">
        <v>5</v>
      </c>
      <c r="D3" s="1">
        <v>198274</v>
      </c>
    </row>
    <row r="4" spans="1:4">
      <c r="A4" s="1" t="s">
        <v>2</v>
      </c>
      <c r="B4" s="1" t="s">
        <v>3</v>
      </c>
      <c r="C4" s="1" t="s">
        <v>6</v>
      </c>
      <c r="D4" s="1">
        <v>198219</v>
      </c>
    </row>
    <row r="5" spans="1:4">
      <c r="A5" s="1" t="s">
        <v>2</v>
      </c>
      <c r="B5" s="1" t="s">
        <v>3</v>
      </c>
      <c r="C5" s="1" t="s">
        <v>7</v>
      </c>
      <c r="D5" s="1">
        <v>197406</v>
      </c>
    </row>
    <row r="6" spans="1:4">
      <c r="A6" s="1" t="s">
        <v>2</v>
      </c>
      <c r="B6" s="1" t="s">
        <v>3</v>
      </c>
      <c r="C6" s="1" t="s">
        <v>8</v>
      </c>
      <c r="D6" s="1">
        <v>198383</v>
      </c>
    </row>
    <row r="7" spans="1:4">
      <c r="A7" s="1" t="s">
        <v>2</v>
      </c>
      <c r="B7" s="1" t="s">
        <v>3</v>
      </c>
      <c r="C7" s="1" t="s">
        <v>9</v>
      </c>
      <c r="D7" s="1">
        <v>200866</v>
      </c>
    </row>
    <row r="8" spans="1:4">
      <c r="A8" s="1" t="s">
        <v>2</v>
      </c>
      <c r="B8" s="1" t="s">
        <v>3</v>
      </c>
      <c r="C8" s="1" t="s">
        <v>10</v>
      </c>
      <c r="D8" s="1">
        <v>202903</v>
      </c>
    </row>
    <row r="9" spans="1:4">
      <c r="A9" s="1" t="s">
        <v>2</v>
      </c>
      <c r="B9" s="1" t="s">
        <v>3</v>
      </c>
      <c r="C9" s="1" t="s">
        <v>11</v>
      </c>
      <c r="D9" s="1">
        <v>202915</v>
      </c>
    </row>
    <row r="10" spans="1:4">
      <c r="A10" s="1" t="s">
        <v>2</v>
      </c>
      <c r="B10" s="1" t="s">
        <v>3</v>
      </c>
      <c r="C10" s="1" t="s">
        <v>12</v>
      </c>
      <c r="D10" s="1">
        <v>199010</v>
      </c>
    </row>
    <row r="11" spans="1:4">
      <c r="A11" s="1" t="s">
        <v>2</v>
      </c>
      <c r="B11" s="1" t="s">
        <v>3</v>
      </c>
      <c r="C11" s="1" t="s">
        <v>13</v>
      </c>
      <c r="D11" s="1">
        <v>193898</v>
      </c>
    </row>
    <row r="12" spans="1:4">
      <c r="A12" s="1" t="s">
        <v>2</v>
      </c>
      <c r="B12" s="1" t="s">
        <v>3</v>
      </c>
      <c r="C12" s="1" t="s">
        <v>14</v>
      </c>
      <c r="D12" s="1">
        <v>191064</v>
      </c>
    </row>
    <row r="13" spans="1:4">
      <c r="A13" s="1" t="s">
        <v>2</v>
      </c>
      <c r="B13" s="1" t="s">
        <v>3</v>
      </c>
      <c r="C13" s="1" t="s">
        <v>15</v>
      </c>
      <c r="D13" s="1">
        <v>192197</v>
      </c>
    </row>
    <row r="14" spans="1:4">
      <c r="A14" s="1" t="s">
        <v>2</v>
      </c>
      <c r="B14" s="1" t="s">
        <v>3</v>
      </c>
      <c r="C14" s="1" t="s">
        <v>16</v>
      </c>
      <c r="D14" s="1">
        <v>189350</v>
      </c>
    </row>
    <row r="15" spans="1:4">
      <c r="A15" s="1" t="s">
        <v>2</v>
      </c>
      <c r="B15" s="1" t="s">
        <v>3</v>
      </c>
      <c r="C15" s="1" t="s">
        <v>17</v>
      </c>
      <c r="D15" s="1">
        <v>190600</v>
      </c>
    </row>
    <row r="16" spans="1:4">
      <c r="A16" s="1" t="s">
        <v>2</v>
      </c>
      <c r="B16" s="1" t="s">
        <v>3</v>
      </c>
      <c r="C16" s="1" t="s">
        <v>18</v>
      </c>
      <c r="D16" s="1">
        <v>194296</v>
      </c>
    </row>
    <row r="17" spans="1:4">
      <c r="A17" s="1" t="s">
        <v>2</v>
      </c>
      <c r="B17" s="1" t="s">
        <v>3</v>
      </c>
      <c r="C17" s="1" t="s">
        <v>19</v>
      </c>
      <c r="D17" s="1">
        <v>201027</v>
      </c>
    </row>
    <row r="18" spans="1:4">
      <c r="A18" s="1" t="s">
        <v>2</v>
      </c>
      <c r="B18" s="1" t="s">
        <v>3</v>
      </c>
      <c r="C18" s="1" t="s">
        <v>20</v>
      </c>
      <c r="D18" s="1">
        <v>203726</v>
      </c>
    </row>
    <row r="19" spans="1:4">
      <c r="A19" s="1" t="s">
        <v>2</v>
      </c>
      <c r="B19" s="1" t="s">
        <v>3</v>
      </c>
      <c r="C19" s="1" t="s">
        <v>21</v>
      </c>
      <c r="D19" s="1">
        <v>211338</v>
      </c>
    </row>
    <row r="20" spans="1:4">
      <c r="A20" s="1" t="s">
        <v>2</v>
      </c>
      <c r="B20" s="1" t="s">
        <v>3</v>
      </c>
      <c r="C20" s="1" t="s">
        <v>22</v>
      </c>
      <c r="D20" s="1">
        <v>223682</v>
      </c>
    </row>
    <row r="21" spans="1:4">
      <c r="A21" s="1" t="s">
        <v>2</v>
      </c>
      <c r="B21" s="1" t="s">
        <v>3</v>
      </c>
      <c r="C21" s="1" t="s">
        <v>23</v>
      </c>
      <c r="D21" s="1">
        <v>239753</v>
      </c>
    </row>
    <row r="22" spans="1:4">
      <c r="A22" s="1" t="s">
        <v>2</v>
      </c>
      <c r="B22" s="1" t="s">
        <v>3</v>
      </c>
      <c r="C22" s="1" t="s">
        <v>24</v>
      </c>
      <c r="D22" s="1">
        <v>248254</v>
      </c>
    </row>
    <row r="23" spans="1:4">
      <c r="A23" s="1" t="s">
        <v>2</v>
      </c>
      <c r="B23" s="1" t="s">
        <v>3</v>
      </c>
      <c r="C23" s="1" t="s">
        <v>25</v>
      </c>
      <c r="D23" s="1">
        <v>250249</v>
      </c>
    </row>
    <row r="24" spans="1:4">
      <c r="A24" s="1" t="s">
        <v>2</v>
      </c>
      <c r="B24" s="1" t="s">
        <v>3</v>
      </c>
      <c r="C24" s="1" t="s">
        <v>26</v>
      </c>
      <c r="D24" s="1">
        <v>252002</v>
      </c>
    </row>
    <row r="25" spans="1:4">
      <c r="A25" s="1" t="s">
        <v>2</v>
      </c>
      <c r="B25" s="1" t="s">
        <v>3</v>
      </c>
      <c r="C25" s="1" t="s">
        <v>27</v>
      </c>
      <c r="D25" s="1">
        <v>254691</v>
      </c>
    </row>
    <row r="26" spans="1:4">
      <c r="A26" s="1" t="s">
        <v>2</v>
      </c>
      <c r="B26" s="1" t="s">
        <v>3</v>
      </c>
      <c r="C26" s="1" t="s">
        <v>28</v>
      </c>
      <c r="D26" s="1">
        <v>258125</v>
      </c>
    </row>
    <row r="27" spans="1:4">
      <c r="A27" s="1" t="s">
        <v>29</v>
      </c>
      <c r="B27" s="1" t="s">
        <v>3</v>
      </c>
      <c r="C27" s="1" t="s">
        <v>4</v>
      </c>
      <c r="D27" s="1">
        <v>2264</v>
      </c>
    </row>
    <row r="28" spans="1:4">
      <c r="A28" s="1" t="s">
        <v>29</v>
      </c>
      <c r="B28" s="1" t="s">
        <v>3</v>
      </c>
      <c r="C28" s="1" t="s">
        <v>5</v>
      </c>
      <c r="D28" s="1">
        <v>2339</v>
      </c>
    </row>
    <row r="29" spans="1:4">
      <c r="A29" s="1" t="s">
        <v>29</v>
      </c>
      <c r="B29" s="1" t="s">
        <v>3</v>
      </c>
      <c r="C29" s="1" t="s">
        <v>6</v>
      </c>
      <c r="D29" s="1">
        <v>2393</v>
      </c>
    </row>
    <row r="30" spans="1:4">
      <c r="A30" s="1" t="s">
        <v>29</v>
      </c>
      <c r="B30" s="1" t="s">
        <v>3</v>
      </c>
      <c r="C30" s="1" t="s">
        <v>7</v>
      </c>
      <c r="D30" s="1">
        <v>2447</v>
      </c>
    </row>
    <row r="31" spans="1:4">
      <c r="A31" s="1" t="s">
        <v>29</v>
      </c>
      <c r="B31" s="1" t="s">
        <v>3</v>
      </c>
      <c r="C31" s="1" t="s">
        <v>8</v>
      </c>
      <c r="D31" s="1">
        <v>2582</v>
      </c>
    </row>
    <row r="32" spans="1:4">
      <c r="A32" s="1" t="s">
        <v>29</v>
      </c>
      <c r="B32" s="1" t="s">
        <v>3</v>
      </c>
      <c r="C32" s="1" t="s">
        <v>9</v>
      </c>
      <c r="D32" s="1">
        <v>2685</v>
      </c>
    </row>
    <row r="33" spans="1:4">
      <c r="A33" s="1" t="s">
        <v>29</v>
      </c>
      <c r="B33" s="1" t="s">
        <v>3</v>
      </c>
      <c r="C33" s="1" t="s">
        <v>10</v>
      </c>
      <c r="D33" s="1">
        <v>2722</v>
      </c>
    </row>
    <row r="34" spans="1:4">
      <c r="A34" s="1" t="s">
        <v>29</v>
      </c>
      <c r="B34" s="1" t="s">
        <v>3</v>
      </c>
      <c r="C34" s="1" t="s">
        <v>11</v>
      </c>
      <c r="D34" s="1">
        <v>2670</v>
      </c>
    </row>
    <row r="35" spans="1:4">
      <c r="A35" s="1" t="s">
        <v>29</v>
      </c>
      <c r="B35" s="1" t="s">
        <v>3</v>
      </c>
      <c r="C35" s="1" t="s">
        <v>12</v>
      </c>
      <c r="D35" s="1">
        <v>2695</v>
      </c>
    </row>
    <row r="36" spans="1:4">
      <c r="A36" s="1" t="s">
        <v>29</v>
      </c>
      <c r="B36" s="1" t="s">
        <v>3</v>
      </c>
      <c r="C36" s="1" t="s">
        <v>13</v>
      </c>
      <c r="D36" s="1">
        <v>2645</v>
      </c>
    </row>
    <row r="37" spans="1:4">
      <c r="A37" s="1" t="s">
        <v>29</v>
      </c>
      <c r="B37" s="1" t="s">
        <v>3</v>
      </c>
      <c r="C37" s="1" t="s">
        <v>14</v>
      </c>
      <c r="D37" s="1">
        <v>2624</v>
      </c>
    </row>
    <row r="38" spans="1:4">
      <c r="A38" s="1" t="s">
        <v>29</v>
      </c>
      <c r="B38" s="1" t="s">
        <v>3</v>
      </c>
      <c r="C38" s="1" t="s">
        <v>15</v>
      </c>
      <c r="D38" s="1">
        <v>2709</v>
      </c>
    </row>
    <row r="39" spans="1:4">
      <c r="A39" s="1" t="s">
        <v>29</v>
      </c>
      <c r="B39" s="1" t="s">
        <v>3</v>
      </c>
      <c r="C39" s="1" t="s">
        <v>16</v>
      </c>
      <c r="D39" s="1">
        <v>2575</v>
      </c>
    </row>
    <row r="40" spans="1:4">
      <c r="A40" s="1" t="s">
        <v>29</v>
      </c>
      <c r="B40" s="1" t="s">
        <v>3</v>
      </c>
      <c r="C40" s="1" t="s">
        <v>17</v>
      </c>
      <c r="D40" s="1">
        <v>2636</v>
      </c>
    </row>
    <row r="41" spans="1:4">
      <c r="A41" s="1" t="s">
        <v>29</v>
      </c>
      <c r="B41" s="1" t="s">
        <v>3</v>
      </c>
      <c r="C41" s="1" t="s">
        <v>18</v>
      </c>
      <c r="D41" s="1">
        <v>2691</v>
      </c>
    </row>
    <row r="42" spans="1:4">
      <c r="A42" s="1" t="s">
        <v>29</v>
      </c>
      <c r="B42" s="1" t="s">
        <v>3</v>
      </c>
      <c r="C42" s="1" t="s">
        <v>19</v>
      </c>
      <c r="D42" s="1">
        <v>2758</v>
      </c>
    </row>
    <row r="43" spans="1:4">
      <c r="A43" s="1" t="s">
        <v>29</v>
      </c>
      <c r="B43" s="1" t="s">
        <v>3</v>
      </c>
      <c r="C43" s="1" t="s">
        <v>20</v>
      </c>
      <c r="D43" s="1">
        <v>2738</v>
      </c>
    </row>
    <row r="44" spans="1:4">
      <c r="A44" s="1" t="s">
        <v>29</v>
      </c>
      <c r="B44" s="1" t="s">
        <v>3</v>
      </c>
      <c r="C44" s="1" t="s">
        <v>21</v>
      </c>
      <c r="D44" s="1">
        <v>2842</v>
      </c>
    </row>
    <row r="45" spans="1:4">
      <c r="A45" s="1" t="s">
        <v>29</v>
      </c>
      <c r="B45" s="1" t="s">
        <v>3</v>
      </c>
      <c r="C45" s="1" t="s">
        <v>22</v>
      </c>
      <c r="D45" s="1">
        <v>2851</v>
      </c>
    </row>
    <row r="46" spans="1:4">
      <c r="A46" s="1" t="s">
        <v>29</v>
      </c>
      <c r="B46" s="1" t="s">
        <v>3</v>
      </c>
      <c r="C46" s="1" t="s">
        <v>23</v>
      </c>
      <c r="D46" s="1">
        <v>2996</v>
      </c>
    </row>
    <row r="47" spans="1:4">
      <c r="A47" s="1" t="s">
        <v>29</v>
      </c>
      <c r="B47" s="1" t="s">
        <v>3</v>
      </c>
      <c r="C47" s="1" t="s">
        <v>24</v>
      </c>
      <c r="D47" s="1">
        <v>3044</v>
      </c>
    </row>
    <row r="48" spans="1:4">
      <c r="A48" s="1" t="s">
        <v>29</v>
      </c>
      <c r="B48" s="1" t="s">
        <v>3</v>
      </c>
      <c r="C48" s="1" t="s">
        <v>25</v>
      </c>
      <c r="D48" s="1">
        <v>3075</v>
      </c>
    </row>
    <row r="49" spans="1:4">
      <c r="A49" s="1" t="s">
        <v>29</v>
      </c>
      <c r="B49" s="1" t="s">
        <v>3</v>
      </c>
      <c r="C49" s="1" t="s">
        <v>26</v>
      </c>
      <c r="D49" s="1">
        <v>3008</v>
      </c>
    </row>
    <row r="50" spans="1:4">
      <c r="A50" s="1" t="s">
        <v>29</v>
      </c>
      <c r="B50" s="1" t="s">
        <v>3</v>
      </c>
      <c r="C50" s="1" t="s">
        <v>27</v>
      </c>
      <c r="D50" s="1">
        <v>3022</v>
      </c>
    </row>
    <row r="51" spans="1:4">
      <c r="A51" s="1" t="s">
        <v>29</v>
      </c>
      <c r="B51" s="1" t="s">
        <v>3</v>
      </c>
      <c r="C51" s="1" t="s">
        <v>28</v>
      </c>
      <c r="D51" s="1">
        <v>3206</v>
      </c>
    </row>
    <row r="52" spans="1:4">
      <c r="A52" s="1" t="s">
        <v>30</v>
      </c>
      <c r="B52" s="1" t="s">
        <v>3</v>
      </c>
      <c r="C52" s="1" t="s">
        <v>4</v>
      </c>
      <c r="D52" s="1">
        <v>713</v>
      </c>
    </row>
    <row r="53" spans="1:4">
      <c r="A53" s="1" t="s">
        <v>30</v>
      </c>
      <c r="B53" s="1" t="s">
        <v>3</v>
      </c>
      <c r="C53" s="1" t="s">
        <v>5</v>
      </c>
      <c r="D53" s="1">
        <v>728</v>
      </c>
    </row>
    <row r="54" spans="1:4">
      <c r="A54" s="1" t="s">
        <v>30</v>
      </c>
      <c r="B54" s="1" t="s">
        <v>3</v>
      </c>
      <c r="C54" s="1" t="s">
        <v>6</v>
      </c>
      <c r="D54" s="1">
        <v>737</v>
      </c>
    </row>
    <row r="55" spans="1:4">
      <c r="A55" s="1" t="s">
        <v>30</v>
      </c>
      <c r="B55" s="1" t="s">
        <v>3</v>
      </c>
      <c r="C55" s="1" t="s">
        <v>7</v>
      </c>
      <c r="D55" s="1">
        <v>753</v>
      </c>
    </row>
    <row r="56" spans="1:4">
      <c r="A56" s="1" t="s">
        <v>30</v>
      </c>
      <c r="B56" s="1" t="s">
        <v>3</v>
      </c>
      <c r="C56" s="1" t="s">
        <v>8</v>
      </c>
      <c r="D56" s="1">
        <v>785</v>
      </c>
    </row>
    <row r="57" spans="1:4">
      <c r="A57" s="1" t="s">
        <v>30</v>
      </c>
      <c r="B57" s="1" t="s">
        <v>3</v>
      </c>
      <c r="C57" s="1" t="s">
        <v>9</v>
      </c>
      <c r="D57" s="1">
        <v>800</v>
      </c>
    </row>
    <row r="58" spans="1:4">
      <c r="A58" s="1" t="s">
        <v>30</v>
      </c>
      <c r="B58" s="1" t="s">
        <v>3</v>
      </c>
      <c r="C58" s="1" t="s">
        <v>10</v>
      </c>
      <c r="D58" s="1">
        <v>786</v>
      </c>
    </row>
    <row r="59" spans="1:4">
      <c r="A59" s="1" t="s">
        <v>30</v>
      </c>
      <c r="B59" s="1" t="s">
        <v>3</v>
      </c>
      <c r="C59" s="1" t="s">
        <v>11</v>
      </c>
      <c r="D59" s="1">
        <v>821</v>
      </c>
    </row>
    <row r="60" spans="1:4">
      <c r="A60" s="1" t="s">
        <v>30</v>
      </c>
      <c r="B60" s="1" t="s">
        <v>3</v>
      </c>
      <c r="C60" s="1" t="s">
        <v>12</v>
      </c>
      <c r="D60" s="1">
        <v>827</v>
      </c>
    </row>
    <row r="61" spans="1:4">
      <c r="A61" s="1" t="s">
        <v>30</v>
      </c>
      <c r="B61" s="1" t="s">
        <v>3</v>
      </c>
      <c r="C61" s="1" t="s">
        <v>13</v>
      </c>
      <c r="D61" s="1">
        <v>777</v>
      </c>
    </row>
    <row r="62" spans="1:4">
      <c r="A62" s="1" t="s">
        <v>30</v>
      </c>
      <c r="B62" s="1" t="s">
        <v>3</v>
      </c>
      <c r="C62" s="1" t="s">
        <v>14</v>
      </c>
      <c r="D62" s="1">
        <v>799</v>
      </c>
    </row>
    <row r="63" spans="1:4">
      <c r="A63" s="1" t="s">
        <v>30</v>
      </c>
      <c r="B63" s="1" t="s">
        <v>3</v>
      </c>
      <c r="C63" s="1" t="s">
        <v>15</v>
      </c>
      <c r="D63" s="1">
        <v>802</v>
      </c>
    </row>
    <row r="64" spans="1:4">
      <c r="A64" s="1" t="s">
        <v>30</v>
      </c>
      <c r="B64" s="1" t="s">
        <v>3</v>
      </c>
      <c r="C64" s="1" t="s">
        <v>16</v>
      </c>
      <c r="D64" s="1">
        <v>769</v>
      </c>
    </row>
    <row r="65" spans="1:4">
      <c r="A65" s="1" t="s">
        <v>30</v>
      </c>
      <c r="B65" s="1" t="s">
        <v>3</v>
      </c>
      <c r="C65" s="1" t="s">
        <v>17</v>
      </c>
      <c r="D65" s="1">
        <v>778</v>
      </c>
    </row>
    <row r="66" spans="1:4">
      <c r="A66" s="1" t="s">
        <v>30</v>
      </c>
      <c r="B66" s="1" t="s">
        <v>3</v>
      </c>
      <c r="C66" s="1" t="s">
        <v>18</v>
      </c>
      <c r="D66" s="1">
        <v>844</v>
      </c>
    </row>
    <row r="67" spans="1:4">
      <c r="A67" s="1" t="s">
        <v>30</v>
      </c>
      <c r="B67" s="1" t="s">
        <v>3</v>
      </c>
      <c r="C67" s="1" t="s">
        <v>19</v>
      </c>
      <c r="D67" s="1">
        <v>860</v>
      </c>
    </row>
    <row r="68" spans="1:4">
      <c r="A68" s="1" t="s">
        <v>30</v>
      </c>
      <c r="B68" s="1" t="s">
        <v>3</v>
      </c>
      <c r="C68" s="1" t="s">
        <v>20</v>
      </c>
      <c r="D68" s="1">
        <v>896</v>
      </c>
    </row>
    <row r="69" spans="1:4">
      <c r="A69" s="1" t="s">
        <v>30</v>
      </c>
      <c r="B69" s="1" t="s">
        <v>3</v>
      </c>
      <c r="C69" s="1" t="s">
        <v>21</v>
      </c>
      <c r="D69" s="1">
        <v>911</v>
      </c>
    </row>
    <row r="70" spans="1:4">
      <c r="A70" s="1" t="s">
        <v>30</v>
      </c>
      <c r="B70" s="1" t="s">
        <v>3</v>
      </c>
      <c r="C70" s="1" t="s">
        <v>22</v>
      </c>
      <c r="D70" s="1">
        <v>1014</v>
      </c>
    </row>
    <row r="71" spans="1:4">
      <c r="A71" s="1" t="s">
        <v>30</v>
      </c>
      <c r="B71" s="1" t="s">
        <v>3</v>
      </c>
      <c r="C71" s="1" t="s">
        <v>23</v>
      </c>
      <c r="D71" s="1">
        <v>1063</v>
      </c>
    </row>
    <row r="72" spans="1:4">
      <c r="A72" s="1" t="s">
        <v>30</v>
      </c>
      <c r="B72" s="1" t="s">
        <v>3</v>
      </c>
      <c r="C72" s="1" t="s">
        <v>24</v>
      </c>
      <c r="D72" s="1">
        <v>1023</v>
      </c>
    </row>
    <row r="73" spans="1:4">
      <c r="A73" s="1" t="s">
        <v>30</v>
      </c>
      <c r="B73" s="1" t="s">
        <v>3</v>
      </c>
      <c r="C73" s="1" t="s">
        <v>25</v>
      </c>
      <c r="D73" s="1">
        <v>994</v>
      </c>
    </row>
    <row r="74" spans="1:4">
      <c r="A74" s="1" t="s">
        <v>30</v>
      </c>
      <c r="B74" s="1" t="s">
        <v>3</v>
      </c>
      <c r="C74" s="1" t="s">
        <v>26</v>
      </c>
      <c r="D74" s="1">
        <v>930</v>
      </c>
    </row>
    <row r="75" spans="1:4">
      <c r="A75" s="1" t="s">
        <v>30</v>
      </c>
      <c r="B75" s="1" t="s">
        <v>3</v>
      </c>
      <c r="C75" s="1" t="s">
        <v>27</v>
      </c>
      <c r="D75" s="1">
        <v>967</v>
      </c>
    </row>
    <row r="76" spans="1:4">
      <c r="A76" s="1" t="s">
        <v>30</v>
      </c>
      <c r="B76" s="1" t="s">
        <v>3</v>
      </c>
      <c r="C76" s="1" t="s">
        <v>28</v>
      </c>
      <c r="D76" s="1">
        <v>923</v>
      </c>
    </row>
    <row r="77" spans="1:4">
      <c r="A77" s="1" t="s">
        <v>31</v>
      </c>
      <c r="B77" s="1" t="s">
        <v>3</v>
      </c>
      <c r="C77" s="1" t="s">
        <v>4</v>
      </c>
      <c r="D77" s="1">
        <v>4394</v>
      </c>
    </row>
    <row r="78" spans="1:4">
      <c r="A78" s="1" t="s">
        <v>31</v>
      </c>
      <c r="B78" s="1" t="s">
        <v>3</v>
      </c>
      <c r="C78" s="1" t="s">
        <v>5</v>
      </c>
      <c r="D78" s="1">
        <v>4423</v>
      </c>
    </row>
    <row r="79" spans="1:4">
      <c r="A79" s="1" t="s">
        <v>31</v>
      </c>
      <c r="B79" s="1" t="s">
        <v>3</v>
      </c>
      <c r="C79" s="1" t="s">
        <v>6</v>
      </c>
      <c r="D79" s="1">
        <v>4466</v>
      </c>
    </row>
    <row r="80" spans="1:4">
      <c r="A80" s="1" t="s">
        <v>31</v>
      </c>
      <c r="B80" s="1" t="s">
        <v>3</v>
      </c>
      <c r="C80" s="1" t="s">
        <v>7</v>
      </c>
      <c r="D80" s="1">
        <v>4451</v>
      </c>
    </row>
    <row r="81" spans="1:4">
      <c r="A81" s="1" t="s">
        <v>31</v>
      </c>
      <c r="B81" s="1" t="s">
        <v>3</v>
      </c>
      <c r="C81" s="1" t="s">
        <v>8</v>
      </c>
      <c r="D81" s="1">
        <v>4450</v>
      </c>
    </row>
    <row r="82" spans="1:4">
      <c r="A82" s="1" t="s">
        <v>31</v>
      </c>
      <c r="B82" s="1" t="s">
        <v>3</v>
      </c>
      <c r="C82" s="1" t="s">
        <v>9</v>
      </c>
      <c r="D82" s="1">
        <v>4653</v>
      </c>
    </row>
    <row r="83" spans="1:4">
      <c r="A83" s="1" t="s">
        <v>31</v>
      </c>
      <c r="B83" s="1" t="s">
        <v>3</v>
      </c>
      <c r="C83" s="1" t="s">
        <v>10</v>
      </c>
      <c r="D83" s="1">
        <v>4566</v>
      </c>
    </row>
    <row r="84" spans="1:4">
      <c r="A84" s="1" t="s">
        <v>31</v>
      </c>
      <c r="B84" s="1" t="s">
        <v>3</v>
      </c>
      <c r="C84" s="1" t="s">
        <v>11</v>
      </c>
      <c r="D84" s="1">
        <v>4682</v>
      </c>
    </row>
    <row r="85" spans="1:4">
      <c r="A85" s="1" t="s">
        <v>31</v>
      </c>
      <c r="B85" s="1" t="s">
        <v>3</v>
      </c>
      <c r="C85" s="1" t="s">
        <v>12</v>
      </c>
      <c r="D85" s="1">
        <v>4505</v>
      </c>
    </row>
    <row r="86" spans="1:4">
      <c r="A86" s="1" t="s">
        <v>31</v>
      </c>
      <c r="B86" s="1" t="s">
        <v>3</v>
      </c>
      <c r="C86" s="1" t="s">
        <v>13</v>
      </c>
      <c r="D86" s="1">
        <v>4521</v>
      </c>
    </row>
    <row r="87" spans="1:4">
      <c r="A87" s="1" t="s">
        <v>31</v>
      </c>
      <c r="B87" s="1" t="s">
        <v>3</v>
      </c>
      <c r="C87" s="1" t="s">
        <v>14</v>
      </c>
      <c r="D87" s="1">
        <v>4444</v>
      </c>
    </row>
    <row r="88" spans="1:4">
      <c r="A88" s="1" t="s">
        <v>31</v>
      </c>
      <c r="B88" s="1" t="s">
        <v>3</v>
      </c>
      <c r="C88" s="1" t="s">
        <v>15</v>
      </c>
      <c r="D88" s="1">
        <v>4525</v>
      </c>
    </row>
    <row r="89" spans="1:4">
      <c r="A89" s="1" t="s">
        <v>31</v>
      </c>
      <c r="B89" s="1" t="s">
        <v>3</v>
      </c>
      <c r="C89" s="1" t="s">
        <v>16</v>
      </c>
      <c r="D89" s="1">
        <v>4573</v>
      </c>
    </row>
    <row r="90" spans="1:4">
      <c r="A90" s="1" t="s">
        <v>31</v>
      </c>
      <c r="B90" s="1" t="s">
        <v>3</v>
      </c>
      <c r="C90" s="1" t="s">
        <v>17</v>
      </c>
      <c r="D90" s="1">
        <v>4711</v>
      </c>
    </row>
    <row r="91" spans="1:4">
      <c r="A91" s="1" t="s">
        <v>31</v>
      </c>
      <c r="B91" s="1" t="s">
        <v>3</v>
      </c>
      <c r="C91" s="1" t="s">
        <v>18</v>
      </c>
      <c r="D91" s="1">
        <v>4848</v>
      </c>
    </row>
    <row r="92" spans="1:4">
      <c r="A92" s="1" t="s">
        <v>31</v>
      </c>
      <c r="B92" s="1" t="s">
        <v>3</v>
      </c>
      <c r="C92" s="1" t="s">
        <v>19</v>
      </c>
      <c r="D92" s="1">
        <v>5089</v>
      </c>
    </row>
    <row r="93" spans="1:4">
      <c r="A93" s="1" t="s">
        <v>31</v>
      </c>
      <c r="B93" s="1" t="s">
        <v>3</v>
      </c>
      <c r="C93" s="1" t="s">
        <v>20</v>
      </c>
      <c r="D93" s="1">
        <v>5174</v>
      </c>
    </row>
    <row r="94" spans="1:4">
      <c r="A94" s="1" t="s">
        <v>31</v>
      </c>
      <c r="B94" s="1" t="s">
        <v>3</v>
      </c>
      <c r="C94" s="1" t="s">
        <v>21</v>
      </c>
      <c r="D94" s="1">
        <v>5429</v>
      </c>
    </row>
    <row r="95" spans="1:4">
      <c r="A95" s="1" t="s">
        <v>31</v>
      </c>
      <c r="B95" s="1" t="s">
        <v>3</v>
      </c>
      <c r="C95" s="1" t="s">
        <v>22</v>
      </c>
      <c r="D95" s="1">
        <v>5692</v>
      </c>
    </row>
    <row r="96" spans="1:4">
      <c r="A96" s="1" t="s">
        <v>31</v>
      </c>
      <c r="B96" s="1" t="s">
        <v>3</v>
      </c>
      <c r="C96" s="1" t="s">
        <v>23</v>
      </c>
      <c r="D96" s="1">
        <v>5962</v>
      </c>
    </row>
    <row r="97" spans="1:4">
      <c r="A97" s="1" t="s">
        <v>31</v>
      </c>
      <c r="B97" s="1" t="s">
        <v>3</v>
      </c>
      <c r="C97" s="1" t="s">
        <v>24</v>
      </c>
      <c r="D97" s="1">
        <v>6104</v>
      </c>
    </row>
    <row r="98" spans="1:4">
      <c r="A98" s="1" t="s">
        <v>31</v>
      </c>
      <c r="B98" s="1" t="s">
        <v>3</v>
      </c>
      <c r="C98" s="1" t="s">
        <v>25</v>
      </c>
      <c r="D98" s="1">
        <v>6222</v>
      </c>
    </row>
    <row r="99" spans="1:4">
      <c r="A99" s="1" t="s">
        <v>31</v>
      </c>
      <c r="B99" s="1" t="s">
        <v>3</v>
      </c>
      <c r="C99" s="1" t="s">
        <v>26</v>
      </c>
      <c r="D99" s="1">
        <v>6336</v>
      </c>
    </row>
    <row r="100" spans="1:4">
      <c r="A100" s="1" t="s">
        <v>31</v>
      </c>
      <c r="B100" s="1" t="s">
        <v>3</v>
      </c>
      <c r="C100" s="1" t="s">
        <v>27</v>
      </c>
      <c r="D100" s="1">
        <v>6297</v>
      </c>
    </row>
    <row r="101" spans="1:4">
      <c r="A101" s="1" t="s">
        <v>31</v>
      </c>
      <c r="B101" s="1" t="s">
        <v>3</v>
      </c>
      <c r="C101" s="1" t="s">
        <v>28</v>
      </c>
      <c r="D101" s="1">
        <v>6720</v>
      </c>
    </row>
    <row r="102" spans="1:4">
      <c r="A102" s="1" t="s">
        <v>32</v>
      </c>
      <c r="B102" s="1" t="s">
        <v>3</v>
      </c>
      <c r="C102" s="1" t="s">
        <v>4</v>
      </c>
      <c r="D102" s="1">
        <v>3385</v>
      </c>
    </row>
    <row r="103" spans="1:4">
      <c r="A103" s="1" t="s">
        <v>32</v>
      </c>
      <c r="B103" s="1" t="s">
        <v>3</v>
      </c>
      <c r="C103" s="1" t="s">
        <v>5</v>
      </c>
      <c r="D103" s="1">
        <v>3390</v>
      </c>
    </row>
    <row r="104" spans="1:4">
      <c r="A104" s="1" t="s">
        <v>32</v>
      </c>
      <c r="B104" s="1" t="s">
        <v>3</v>
      </c>
      <c r="C104" s="1" t="s">
        <v>6</v>
      </c>
      <c r="D104" s="1">
        <v>3412</v>
      </c>
    </row>
    <row r="105" spans="1:4">
      <c r="A105" s="1" t="s">
        <v>32</v>
      </c>
      <c r="B105" s="1" t="s">
        <v>3</v>
      </c>
      <c r="C105" s="1" t="s">
        <v>7</v>
      </c>
      <c r="D105" s="1">
        <v>3465</v>
      </c>
    </row>
    <row r="106" spans="1:4">
      <c r="A106" s="1" t="s">
        <v>32</v>
      </c>
      <c r="B106" s="1" t="s">
        <v>3</v>
      </c>
      <c r="C106" s="1" t="s">
        <v>8</v>
      </c>
      <c r="D106" s="1">
        <v>3562</v>
      </c>
    </row>
    <row r="107" spans="1:4">
      <c r="A107" s="1" t="s">
        <v>32</v>
      </c>
      <c r="B107" s="1" t="s">
        <v>3</v>
      </c>
      <c r="C107" s="1" t="s">
        <v>9</v>
      </c>
      <c r="D107" s="1">
        <v>3649</v>
      </c>
    </row>
    <row r="108" spans="1:4">
      <c r="A108" s="1" t="s">
        <v>32</v>
      </c>
      <c r="B108" s="1" t="s">
        <v>3</v>
      </c>
      <c r="C108" s="1" t="s">
        <v>10</v>
      </c>
      <c r="D108" s="1">
        <v>3909</v>
      </c>
    </row>
    <row r="109" spans="1:4">
      <c r="A109" s="1" t="s">
        <v>32</v>
      </c>
      <c r="B109" s="1" t="s">
        <v>3</v>
      </c>
      <c r="C109" s="1" t="s">
        <v>11</v>
      </c>
      <c r="D109" s="1">
        <v>3964</v>
      </c>
    </row>
    <row r="110" spans="1:4">
      <c r="A110" s="1" t="s">
        <v>32</v>
      </c>
      <c r="B110" s="1" t="s">
        <v>3</v>
      </c>
      <c r="C110" s="1" t="s">
        <v>12</v>
      </c>
      <c r="D110" s="1">
        <v>3863</v>
      </c>
    </row>
    <row r="111" spans="1:4">
      <c r="A111" s="1" t="s">
        <v>32</v>
      </c>
      <c r="B111" s="1" t="s">
        <v>3</v>
      </c>
      <c r="C111" s="1" t="s">
        <v>13</v>
      </c>
      <c r="D111" s="1">
        <v>3814</v>
      </c>
    </row>
    <row r="112" spans="1:4">
      <c r="A112" s="1" t="s">
        <v>32</v>
      </c>
      <c r="B112" s="1" t="s">
        <v>3</v>
      </c>
      <c r="C112" s="1" t="s">
        <v>14</v>
      </c>
      <c r="D112" s="1">
        <v>3845</v>
      </c>
    </row>
    <row r="113" spans="1:4">
      <c r="A113" s="1" t="s">
        <v>32</v>
      </c>
      <c r="B113" s="1" t="s">
        <v>3</v>
      </c>
      <c r="C113" s="1" t="s">
        <v>15</v>
      </c>
      <c r="D113" s="1">
        <v>3866</v>
      </c>
    </row>
    <row r="114" spans="1:4">
      <c r="A114" s="1" t="s">
        <v>32</v>
      </c>
      <c r="B114" s="1" t="s">
        <v>3</v>
      </c>
      <c r="C114" s="1" t="s">
        <v>16</v>
      </c>
      <c r="D114" s="1">
        <v>3879</v>
      </c>
    </row>
    <row r="115" spans="1:4">
      <c r="A115" s="1" t="s">
        <v>32</v>
      </c>
      <c r="B115" s="1" t="s">
        <v>3</v>
      </c>
      <c r="C115" s="1" t="s">
        <v>17</v>
      </c>
      <c r="D115" s="1">
        <v>3937</v>
      </c>
    </row>
    <row r="116" spans="1:4">
      <c r="A116" s="1" t="s">
        <v>32</v>
      </c>
      <c r="B116" s="1" t="s">
        <v>3</v>
      </c>
      <c r="C116" s="1" t="s">
        <v>18</v>
      </c>
      <c r="D116" s="1">
        <v>3949</v>
      </c>
    </row>
    <row r="117" spans="1:4">
      <c r="A117" s="1" t="s">
        <v>32</v>
      </c>
      <c r="B117" s="1" t="s">
        <v>3</v>
      </c>
      <c r="C117" s="1" t="s">
        <v>19</v>
      </c>
      <c r="D117" s="1">
        <v>4212</v>
      </c>
    </row>
    <row r="118" spans="1:4">
      <c r="A118" s="1" t="s">
        <v>32</v>
      </c>
      <c r="B118" s="1" t="s">
        <v>3</v>
      </c>
      <c r="C118" s="1" t="s">
        <v>20</v>
      </c>
      <c r="D118" s="1">
        <v>4210</v>
      </c>
    </row>
    <row r="119" spans="1:4">
      <c r="A119" s="1" t="s">
        <v>32</v>
      </c>
      <c r="B119" s="1" t="s">
        <v>3</v>
      </c>
      <c r="C119" s="1" t="s">
        <v>21</v>
      </c>
      <c r="D119" s="1">
        <v>4346</v>
      </c>
    </row>
    <row r="120" spans="1:4">
      <c r="A120" s="1" t="s">
        <v>32</v>
      </c>
      <c r="B120" s="1" t="s">
        <v>3</v>
      </c>
      <c r="C120" s="1" t="s">
        <v>22</v>
      </c>
      <c r="D120" s="1">
        <v>4452</v>
      </c>
    </row>
    <row r="121" spans="1:4">
      <c r="A121" s="1" t="s">
        <v>32</v>
      </c>
      <c r="B121" s="1" t="s">
        <v>3</v>
      </c>
      <c r="C121" s="1" t="s">
        <v>23</v>
      </c>
      <c r="D121" s="1">
        <v>4620</v>
      </c>
    </row>
    <row r="122" spans="1:4">
      <c r="A122" s="1" t="s">
        <v>32</v>
      </c>
      <c r="B122" s="1" t="s">
        <v>3</v>
      </c>
      <c r="C122" s="1" t="s">
        <v>24</v>
      </c>
      <c r="D122" s="1">
        <v>4828</v>
      </c>
    </row>
    <row r="123" spans="1:4">
      <c r="A123" s="1" t="s">
        <v>32</v>
      </c>
      <c r="B123" s="1" t="s">
        <v>3</v>
      </c>
      <c r="C123" s="1" t="s">
        <v>25</v>
      </c>
      <c r="D123" s="1">
        <v>4844</v>
      </c>
    </row>
    <row r="124" spans="1:4">
      <c r="A124" s="1" t="s">
        <v>32</v>
      </c>
      <c r="B124" s="1" t="s">
        <v>3</v>
      </c>
      <c r="C124" s="1" t="s">
        <v>26</v>
      </c>
      <c r="D124" s="1">
        <v>4812</v>
      </c>
    </row>
    <row r="125" spans="1:4">
      <c r="A125" s="1" t="s">
        <v>32</v>
      </c>
      <c r="B125" s="1" t="s">
        <v>3</v>
      </c>
      <c r="C125" s="1" t="s">
        <v>27</v>
      </c>
      <c r="D125" s="1">
        <v>4660</v>
      </c>
    </row>
    <row r="126" spans="1:4">
      <c r="A126" s="1" t="s">
        <v>32</v>
      </c>
      <c r="B126" s="1" t="s">
        <v>3</v>
      </c>
      <c r="C126" s="1" t="s">
        <v>28</v>
      </c>
      <c r="D126" s="1">
        <v>4718</v>
      </c>
    </row>
    <row r="127" spans="1:4">
      <c r="A127" s="1" t="s">
        <v>33</v>
      </c>
      <c r="B127" s="1" t="s">
        <v>3</v>
      </c>
      <c r="C127" s="1" t="s">
        <v>4</v>
      </c>
      <c r="D127" s="1">
        <v>44382</v>
      </c>
    </row>
    <row r="128" spans="1:4">
      <c r="A128" s="1" t="s">
        <v>33</v>
      </c>
      <c r="B128" s="1" t="s">
        <v>3</v>
      </c>
      <c r="C128" s="1" t="s">
        <v>5</v>
      </c>
      <c r="D128" s="1">
        <v>45256</v>
      </c>
    </row>
    <row r="129" spans="1:4">
      <c r="A129" s="1" t="s">
        <v>33</v>
      </c>
      <c r="B129" s="1" t="s">
        <v>3</v>
      </c>
      <c r="C129" s="1" t="s">
        <v>6</v>
      </c>
      <c r="D129" s="1">
        <v>45972</v>
      </c>
    </row>
    <row r="130" spans="1:4">
      <c r="A130" s="1" t="s">
        <v>33</v>
      </c>
      <c r="B130" s="1" t="s">
        <v>3</v>
      </c>
      <c r="C130" s="1" t="s">
        <v>7</v>
      </c>
      <c r="D130" s="1">
        <v>46109</v>
      </c>
    </row>
    <row r="131" spans="1:4">
      <c r="A131" s="1" t="s">
        <v>33</v>
      </c>
      <c r="B131" s="1" t="s">
        <v>3</v>
      </c>
      <c r="C131" s="1" t="s">
        <v>8</v>
      </c>
      <c r="D131" s="1">
        <v>46458</v>
      </c>
    </row>
    <row r="132" spans="1:4">
      <c r="A132" s="1" t="s">
        <v>33</v>
      </c>
      <c r="B132" s="1" t="s">
        <v>3</v>
      </c>
      <c r="C132" s="1" t="s">
        <v>9</v>
      </c>
      <c r="D132" s="1">
        <v>46147</v>
      </c>
    </row>
    <row r="133" spans="1:4">
      <c r="A133" s="1" t="s">
        <v>33</v>
      </c>
      <c r="B133" s="1" t="s">
        <v>3</v>
      </c>
      <c r="C133" s="1" t="s">
        <v>10</v>
      </c>
      <c r="D133" s="1">
        <v>46383</v>
      </c>
    </row>
    <row r="134" spans="1:4">
      <c r="A134" s="1" t="s">
        <v>33</v>
      </c>
      <c r="B134" s="1" t="s">
        <v>3</v>
      </c>
      <c r="C134" s="1" t="s">
        <v>11</v>
      </c>
      <c r="D134" s="1">
        <v>45504</v>
      </c>
    </row>
    <row r="135" spans="1:4">
      <c r="A135" s="1" t="s">
        <v>33</v>
      </c>
      <c r="B135" s="1" t="s">
        <v>3</v>
      </c>
      <c r="C135" s="1" t="s">
        <v>12</v>
      </c>
      <c r="D135" s="1">
        <v>44228</v>
      </c>
    </row>
    <row r="136" spans="1:4">
      <c r="A136" s="1" t="s">
        <v>33</v>
      </c>
      <c r="B136" s="1" t="s">
        <v>3</v>
      </c>
      <c r="C136" s="1" t="s">
        <v>13</v>
      </c>
      <c r="D136" s="1">
        <v>42258</v>
      </c>
    </row>
    <row r="137" spans="1:4">
      <c r="A137" s="1" t="s">
        <v>33</v>
      </c>
      <c r="B137" s="1" t="s">
        <v>3</v>
      </c>
      <c r="C137" s="1" t="s">
        <v>14</v>
      </c>
      <c r="D137" s="1">
        <v>40614</v>
      </c>
    </row>
    <row r="138" spans="1:4">
      <c r="A138" s="1" t="s">
        <v>33</v>
      </c>
      <c r="B138" s="1" t="s">
        <v>3</v>
      </c>
      <c r="C138" s="1" t="s">
        <v>15</v>
      </c>
      <c r="D138" s="1">
        <v>40326</v>
      </c>
    </row>
    <row r="139" spans="1:4">
      <c r="A139" s="1" t="s">
        <v>33</v>
      </c>
      <c r="B139" s="1" t="s">
        <v>3</v>
      </c>
      <c r="C139" s="1" t="s">
        <v>16</v>
      </c>
      <c r="D139" s="1">
        <v>39772</v>
      </c>
    </row>
    <row r="140" spans="1:4">
      <c r="A140" s="1" t="s">
        <v>33</v>
      </c>
      <c r="B140" s="1" t="s">
        <v>3</v>
      </c>
      <c r="C140" s="1" t="s">
        <v>17</v>
      </c>
      <c r="D140" s="1">
        <v>40078</v>
      </c>
    </row>
    <row r="141" spans="1:4">
      <c r="A141" s="1" t="s">
        <v>33</v>
      </c>
      <c r="B141" s="1" t="s">
        <v>3</v>
      </c>
      <c r="C141" s="1" t="s">
        <v>18</v>
      </c>
      <c r="D141" s="1">
        <v>40674</v>
      </c>
    </row>
    <row r="142" spans="1:4">
      <c r="A142" s="1" t="s">
        <v>33</v>
      </c>
      <c r="B142" s="1" t="s">
        <v>3</v>
      </c>
      <c r="C142" s="1" t="s">
        <v>19</v>
      </c>
      <c r="D142" s="1">
        <v>41448</v>
      </c>
    </row>
    <row r="143" spans="1:4">
      <c r="A143" s="1" t="s">
        <v>33</v>
      </c>
      <c r="B143" s="1" t="s">
        <v>3</v>
      </c>
      <c r="C143" s="1" t="s">
        <v>20</v>
      </c>
      <c r="D143" s="1">
        <v>41506</v>
      </c>
    </row>
    <row r="144" spans="1:4">
      <c r="A144" s="1" t="s">
        <v>33</v>
      </c>
      <c r="B144" s="1" t="s">
        <v>3</v>
      </c>
      <c r="C144" s="1" t="s">
        <v>21</v>
      </c>
      <c r="D144" s="1">
        <v>43130</v>
      </c>
    </row>
    <row r="145" spans="1:4">
      <c r="A145" s="1" t="s">
        <v>33</v>
      </c>
      <c r="B145" s="1" t="s">
        <v>3</v>
      </c>
      <c r="C145" s="1" t="s">
        <v>22</v>
      </c>
      <c r="D145" s="1">
        <v>46205</v>
      </c>
    </row>
    <row r="146" spans="1:4">
      <c r="A146" s="1" t="s">
        <v>33</v>
      </c>
      <c r="B146" s="1" t="s">
        <v>3</v>
      </c>
      <c r="C146" s="1" t="s">
        <v>23</v>
      </c>
      <c r="D146" s="1">
        <v>49308</v>
      </c>
    </row>
    <row r="147" spans="1:4">
      <c r="A147" s="1" t="s">
        <v>33</v>
      </c>
      <c r="B147" s="1" t="s">
        <v>3</v>
      </c>
      <c r="C147" s="1" t="s">
        <v>24</v>
      </c>
      <c r="D147" s="1">
        <v>51299</v>
      </c>
    </row>
    <row r="148" spans="1:4">
      <c r="A148" s="1" t="s">
        <v>33</v>
      </c>
      <c r="B148" s="1" t="s">
        <v>3</v>
      </c>
      <c r="C148" s="1" t="s">
        <v>25</v>
      </c>
      <c r="D148" s="1">
        <v>52918</v>
      </c>
    </row>
    <row r="149" spans="1:4">
      <c r="A149" s="1" t="s">
        <v>33</v>
      </c>
      <c r="B149" s="1" t="s">
        <v>3</v>
      </c>
      <c r="C149" s="1" t="s">
        <v>26</v>
      </c>
      <c r="D149" s="1">
        <v>54186</v>
      </c>
    </row>
    <row r="150" spans="1:4">
      <c r="A150" s="1" t="s">
        <v>33</v>
      </c>
      <c r="B150" s="1" t="s">
        <v>3</v>
      </c>
      <c r="C150" s="1" t="s">
        <v>27</v>
      </c>
      <c r="D150" s="1">
        <v>55921</v>
      </c>
    </row>
    <row r="151" spans="1:4">
      <c r="A151" s="1" t="s">
        <v>33</v>
      </c>
      <c r="B151" s="1" t="s">
        <v>3</v>
      </c>
      <c r="C151" s="1" t="s">
        <v>28</v>
      </c>
      <c r="D151" s="1">
        <v>57452</v>
      </c>
    </row>
    <row r="152" spans="1:4">
      <c r="A152" s="1" t="s">
        <v>34</v>
      </c>
      <c r="B152" s="1" t="s">
        <v>3</v>
      </c>
      <c r="C152" s="1" t="s">
        <v>4</v>
      </c>
      <c r="D152" s="1">
        <v>73831</v>
      </c>
    </row>
    <row r="153" spans="1:4">
      <c r="A153" s="1" t="s">
        <v>34</v>
      </c>
      <c r="B153" s="1" t="s">
        <v>3</v>
      </c>
      <c r="C153" s="1" t="s">
        <v>5</v>
      </c>
      <c r="D153" s="1">
        <v>73554</v>
      </c>
    </row>
    <row r="154" spans="1:4">
      <c r="A154" s="1" t="s">
        <v>34</v>
      </c>
      <c r="B154" s="1" t="s">
        <v>3</v>
      </c>
      <c r="C154" s="1" t="s">
        <v>6</v>
      </c>
      <c r="D154" s="1">
        <v>73237</v>
      </c>
    </row>
    <row r="155" spans="1:4">
      <c r="A155" s="1" t="s">
        <v>34</v>
      </c>
      <c r="B155" s="1" t="s">
        <v>3</v>
      </c>
      <c r="C155" s="1" t="s">
        <v>7</v>
      </c>
      <c r="D155" s="1">
        <v>72981</v>
      </c>
    </row>
    <row r="156" spans="1:4">
      <c r="A156" s="1" t="s">
        <v>34</v>
      </c>
      <c r="B156" s="1" t="s">
        <v>3</v>
      </c>
      <c r="C156" s="1" t="s">
        <v>8</v>
      </c>
      <c r="D156" s="1">
        <v>73543</v>
      </c>
    </row>
    <row r="157" spans="1:4">
      <c r="A157" s="1" t="s">
        <v>34</v>
      </c>
      <c r="B157" s="1" t="s">
        <v>3</v>
      </c>
      <c r="C157" s="1" t="s">
        <v>9</v>
      </c>
      <c r="D157" s="1">
        <v>74607</v>
      </c>
    </row>
    <row r="158" spans="1:4">
      <c r="A158" s="1" t="s">
        <v>34</v>
      </c>
      <c r="B158" s="1" t="s">
        <v>3</v>
      </c>
      <c r="C158" s="1" t="s">
        <v>10</v>
      </c>
      <c r="D158" s="1">
        <v>75722</v>
      </c>
    </row>
    <row r="159" spans="1:4">
      <c r="A159" s="1" t="s">
        <v>34</v>
      </c>
      <c r="B159" s="1" t="s">
        <v>3</v>
      </c>
      <c r="C159" s="1" t="s">
        <v>11</v>
      </c>
      <c r="D159" s="1">
        <v>76863</v>
      </c>
    </row>
    <row r="160" spans="1:4">
      <c r="A160" s="1" t="s">
        <v>34</v>
      </c>
      <c r="B160" s="1" t="s">
        <v>3</v>
      </c>
      <c r="C160" s="1" t="s">
        <v>12</v>
      </c>
      <c r="D160" s="1">
        <v>76139</v>
      </c>
    </row>
    <row r="161" spans="1:4">
      <c r="A161" s="1" t="s">
        <v>34</v>
      </c>
      <c r="B161" s="1" t="s">
        <v>3</v>
      </c>
      <c r="C161" s="1" t="s">
        <v>13</v>
      </c>
      <c r="D161" s="1">
        <v>75220</v>
      </c>
    </row>
    <row r="162" spans="1:4">
      <c r="A162" s="1" t="s">
        <v>34</v>
      </c>
      <c r="B162" s="1" t="s">
        <v>3</v>
      </c>
      <c r="C162" s="1" t="s">
        <v>14</v>
      </c>
      <c r="D162" s="1">
        <v>75168</v>
      </c>
    </row>
    <row r="163" spans="1:4">
      <c r="A163" s="1" t="s">
        <v>34</v>
      </c>
      <c r="B163" s="1" t="s">
        <v>3</v>
      </c>
      <c r="C163" s="1" t="s">
        <v>15</v>
      </c>
      <c r="D163" s="1">
        <v>76047</v>
      </c>
    </row>
    <row r="164" spans="1:4">
      <c r="A164" s="1" t="s">
        <v>34</v>
      </c>
      <c r="B164" s="1" t="s">
        <v>3</v>
      </c>
      <c r="C164" s="1" t="s">
        <v>16</v>
      </c>
      <c r="D164" s="1">
        <v>74807</v>
      </c>
    </row>
    <row r="165" spans="1:4">
      <c r="A165" s="1" t="s">
        <v>34</v>
      </c>
      <c r="B165" s="1" t="s">
        <v>3</v>
      </c>
      <c r="C165" s="1" t="s">
        <v>17</v>
      </c>
      <c r="D165" s="1">
        <v>75560</v>
      </c>
    </row>
    <row r="166" spans="1:4">
      <c r="A166" s="1" t="s">
        <v>34</v>
      </c>
      <c r="B166" s="1" t="s">
        <v>3</v>
      </c>
      <c r="C166" s="1" t="s">
        <v>18</v>
      </c>
      <c r="D166" s="1">
        <v>77151</v>
      </c>
    </row>
    <row r="167" spans="1:4">
      <c r="A167" s="1" t="s">
        <v>34</v>
      </c>
      <c r="B167" s="1" t="s">
        <v>3</v>
      </c>
      <c r="C167" s="1" t="s">
        <v>19</v>
      </c>
      <c r="D167" s="1">
        <v>80612</v>
      </c>
    </row>
    <row r="168" spans="1:4">
      <c r="A168" s="1" t="s">
        <v>34</v>
      </c>
      <c r="B168" s="1" t="s">
        <v>3</v>
      </c>
      <c r="C168" s="1" t="s">
        <v>20</v>
      </c>
      <c r="D168" s="1">
        <v>81530</v>
      </c>
    </row>
    <row r="169" spans="1:4">
      <c r="A169" s="1" t="s">
        <v>34</v>
      </c>
      <c r="B169" s="1" t="s">
        <v>3</v>
      </c>
      <c r="C169" s="1" t="s">
        <v>21</v>
      </c>
      <c r="D169" s="1">
        <v>85318</v>
      </c>
    </row>
    <row r="170" spans="1:4">
      <c r="A170" s="1" t="s">
        <v>34</v>
      </c>
      <c r="B170" s="1" t="s">
        <v>3</v>
      </c>
      <c r="C170" s="1" t="s">
        <v>22</v>
      </c>
      <c r="D170" s="1">
        <v>90226</v>
      </c>
    </row>
    <row r="171" spans="1:4">
      <c r="A171" s="1" t="s">
        <v>34</v>
      </c>
      <c r="B171" s="1" t="s">
        <v>3</v>
      </c>
      <c r="C171" s="1" t="s">
        <v>23</v>
      </c>
      <c r="D171" s="1">
        <v>97392</v>
      </c>
    </row>
    <row r="172" spans="1:4">
      <c r="A172" s="1" t="s">
        <v>34</v>
      </c>
      <c r="B172" s="1" t="s">
        <v>3</v>
      </c>
      <c r="C172" s="1" t="s">
        <v>24</v>
      </c>
      <c r="D172" s="1">
        <v>100781</v>
      </c>
    </row>
    <row r="173" spans="1:4">
      <c r="A173" s="1" t="s">
        <v>34</v>
      </c>
      <c r="B173" s="1" t="s">
        <v>3</v>
      </c>
      <c r="C173" s="1" t="s">
        <v>25</v>
      </c>
      <c r="D173" s="1">
        <v>99835</v>
      </c>
    </row>
    <row r="174" spans="1:4">
      <c r="A174" s="1" t="s">
        <v>34</v>
      </c>
      <c r="B174" s="1" t="s">
        <v>3</v>
      </c>
      <c r="C174" s="1" t="s">
        <v>26</v>
      </c>
      <c r="D174" s="1">
        <v>100099</v>
      </c>
    </row>
    <row r="175" spans="1:4">
      <c r="A175" s="1" t="s">
        <v>34</v>
      </c>
      <c r="B175" s="1" t="s">
        <v>3</v>
      </c>
      <c r="C175" s="1" t="s">
        <v>27</v>
      </c>
      <c r="D175" s="1">
        <v>100426</v>
      </c>
    </row>
    <row r="176" spans="1:4">
      <c r="A176" s="1" t="s">
        <v>34</v>
      </c>
      <c r="B176" s="1" t="s">
        <v>3</v>
      </c>
      <c r="C176" s="1" t="s">
        <v>28</v>
      </c>
      <c r="D176" s="1">
        <v>100621</v>
      </c>
    </row>
    <row r="177" spans="1:4">
      <c r="A177" s="1" t="s">
        <v>35</v>
      </c>
      <c r="B177" s="1" t="s">
        <v>3</v>
      </c>
      <c r="C177" s="1" t="s">
        <v>4</v>
      </c>
      <c r="D177" s="1">
        <v>8377</v>
      </c>
    </row>
    <row r="178" spans="1:4">
      <c r="A178" s="1" t="s">
        <v>35</v>
      </c>
      <c r="B178" s="1" t="s">
        <v>3</v>
      </c>
      <c r="C178" s="1" t="s">
        <v>5</v>
      </c>
      <c r="D178" s="1">
        <v>8269</v>
      </c>
    </row>
    <row r="179" spans="1:4">
      <c r="A179" s="1" t="s">
        <v>35</v>
      </c>
      <c r="B179" s="1" t="s">
        <v>3</v>
      </c>
      <c r="C179" s="1" t="s">
        <v>6</v>
      </c>
      <c r="D179" s="1">
        <v>8182</v>
      </c>
    </row>
    <row r="180" spans="1:4">
      <c r="A180" s="1" t="s">
        <v>35</v>
      </c>
      <c r="B180" s="1" t="s">
        <v>3</v>
      </c>
      <c r="C180" s="1" t="s">
        <v>7</v>
      </c>
      <c r="D180" s="1">
        <v>8113</v>
      </c>
    </row>
    <row r="181" spans="1:4">
      <c r="A181" s="1" t="s">
        <v>35</v>
      </c>
      <c r="B181" s="1" t="s">
        <v>3</v>
      </c>
      <c r="C181" s="1" t="s">
        <v>8</v>
      </c>
      <c r="D181" s="1">
        <v>8204</v>
      </c>
    </row>
    <row r="182" spans="1:4">
      <c r="A182" s="1" t="s">
        <v>35</v>
      </c>
      <c r="B182" s="1" t="s">
        <v>3</v>
      </c>
      <c r="C182" s="1" t="s">
        <v>9</v>
      </c>
      <c r="D182" s="1">
        <v>8245</v>
      </c>
    </row>
    <row r="183" spans="1:4">
      <c r="A183" s="1" t="s">
        <v>35</v>
      </c>
      <c r="B183" s="1" t="s">
        <v>3</v>
      </c>
      <c r="C183" s="1" t="s">
        <v>10</v>
      </c>
      <c r="D183" s="1">
        <v>8257</v>
      </c>
    </row>
    <row r="184" spans="1:4">
      <c r="A184" s="1" t="s">
        <v>35</v>
      </c>
      <c r="B184" s="1" t="s">
        <v>3</v>
      </c>
      <c r="C184" s="1" t="s">
        <v>11</v>
      </c>
      <c r="D184" s="1">
        <v>8385</v>
      </c>
    </row>
    <row r="185" spans="1:4">
      <c r="A185" s="1" t="s">
        <v>35</v>
      </c>
      <c r="B185" s="1" t="s">
        <v>3</v>
      </c>
      <c r="C185" s="1" t="s">
        <v>12</v>
      </c>
      <c r="D185" s="1">
        <v>8240</v>
      </c>
    </row>
    <row r="186" spans="1:4">
      <c r="A186" s="1" t="s">
        <v>35</v>
      </c>
      <c r="B186" s="1" t="s">
        <v>3</v>
      </c>
      <c r="C186" s="1" t="s">
        <v>13</v>
      </c>
      <c r="D186" s="1">
        <v>8118</v>
      </c>
    </row>
    <row r="187" spans="1:4">
      <c r="A187" s="1" t="s">
        <v>35</v>
      </c>
      <c r="B187" s="1" t="s">
        <v>3</v>
      </c>
      <c r="C187" s="1" t="s">
        <v>14</v>
      </c>
      <c r="D187" s="1">
        <v>7997</v>
      </c>
    </row>
    <row r="188" spans="1:4">
      <c r="A188" s="1" t="s">
        <v>35</v>
      </c>
      <c r="B188" s="1" t="s">
        <v>3</v>
      </c>
      <c r="C188" s="1" t="s">
        <v>15</v>
      </c>
      <c r="D188" s="1">
        <v>8040</v>
      </c>
    </row>
    <row r="189" spans="1:4">
      <c r="A189" s="1" t="s">
        <v>35</v>
      </c>
      <c r="B189" s="1" t="s">
        <v>3</v>
      </c>
      <c r="C189" s="1" t="s">
        <v>16</v>
      </c>
      <c r="D189" s="1">
        <v>8063</v>
      </c>
    </row>
    <row r="190" spans="1:4">
      <c r="A190" s="1" t="s">
        <v>35</v>
      </c>
      <c r="B190" s="1" t="s">
        <v>3</v>
      </c>
      <c r="C190" s="1" t="s">
        <v>17</v>
      </c>
      <c r="D190" s="1">
        <v>8190</v>
      </c>
    </row>
    <row r="191" spans="1:4">
      <c r="A191" s="1" t="s">
        <v>35</v>
      </c>
      <c r="B191" s="1" t="s">
        <v>3</v>
      </c>
      <c r="C191" s="1" t="s">
        <v>18</v>
      </c>
      <c r="D191" s="1">
        <v>8367</v>
      </c>
    </row>
    <row r="192" spans="1:4">
      <c r="A192" s="1" t="s">
        <v>35</v>
      </c>
      <c r="B192" s="1" t="s">
        <v>3</v>
      </c>
      <c r="C192" s="1" t="s">
        <v>19</v>
      </c>
      <c r="D192" s="1">
        <v>8614</v>
      </c>
    </row>
    <row r="193" spans="1:4">
      <c r="A193" s="1" t="s">
        <v>35</v>
      </c>
      <c r="B193" s="1" t="s">
        <v>3</v>
      </c>
      <c r="C193" s="1" t="s">
        <v>20</v>
      </c>
      <c r="D193" s="1">
        <v>8540</v>
      </c>
    </row>
    <row r="194" spans="1:4">
      <c r="A194" s="1" t="s">
        <v>35</v>
      </c>
      <c r="B194" s="1" t="s">
        <v>3</v>
      </c>
      <c r="C194" s="1" t="s">
        <v>21</v>
      </c>
      <c r="D194" s="1">
        <v>8773</v>
      </c>
    </row>
    <row r="195" spans="1:4">
      <c r="A195" s="1" t="s">
        <v>35</v>
      </c>
      <c r="B195" s="1" t="s">
        <v>3</v>
      </c>
      <c r="C195" s="1" t="s">
        <v>22</v>
      </c>
      <c r="D195" s="1">
        <v>8949</v>
      </c>
    </row>
    <row r="196" spans="1:4">
      <c r="A196" s="1" t="s">
        <v>35</v>
      </c>
      <c r="B196" s="1" t="s">
        <v>3</v>
      </c>
      <c r="C196" s="1" t="s">
        <v>23</v>
      </c>
      <c r="D196" s="1">
        <v>9486</v>
      </c>
    </row>
    <row r="197" spans="1:4">
      <c r="A197" s="1" t="s">
        <v>35</v>
      </c>
      <c r="B197" s="1" t="s">
        <v>3</v>
      </c>
      <c r="C197" s="1" t="s">
        <v>24</v>
      </c>
      <c r="D197" s="1">
        <v>9706</v>
      </c>
    </row>
    <row r="198" spans="1:4">
      <c r="A198" s="1" t="s">
        <v>35</v>
      </c>
      <c r="B198" s="1" t="s">
        <v>3</v>
      </c>
      <c r="C198" s="1" t="s">
        <v>25</v>
      </c>
      <c r="D198" s="1">
        <v>9779</v>
      </c>
    </row>
    <row r="199" spans="1:4">
      <c r="A199" s="1" t="s">
        <v>35</v>
      </c>
      <c r="B199" s="1" t="s">
        <v>3</v>
      </c>
      <c r="C199" s="1" t="s">
        <v>26</v>
      </c>
      <c r="D199" s="1">
        <v>9303</v>
      </c>
    </row>
    <row r="200" spans="1:4">
      <c r="A200" s="1" t="s">
        <v>35</v>
      </c>
      <c r="B200" s="1" t="s">
        <v>3</v>
      </c>
      <c r="C200" s="1" t="s">
        <v>27</v>
      </c>
      <c r="D200" s="1">
        <v>9335</v>
      </c>
    </row>
    <row r="201" spans="1:4">
      <c r="A201" s="1" t="s">
        <v>35</v>
      </c>
      <c r="B201" s="1" t="s">
        <v>3</v>
      </c>
      <c r="C201" s="1" t="s">
        <v>28</v>
      </c>
      <c r="D201" s="1">
        <v>9323</v>
      </c>
    </row>
    <row r="202" spans="1:4">
      <c r="A202" s="1" t="s">
        <v>36</v>
      </c>
      <c r="B202" s="1" t="s">
        <v>3</v>
      </c>
      <c r="C202" s="1" t="s">
        <v>4</v>
      </c>
      <c r="D202" s="1">
        <v>7978</v>
      </c>
    </row>
    <row r="203" spans="1:4">
      <c r="A203" s="1" t="s">
        <v>36</v>
      </c>
      <c r="B203" s="1" t="s">
        <v>3</v>
      </c>
      <c r="C203" s="1" t="s">
        <v>5</v>
      </c>
      <c r="D203" s="1">
        <v>7833</v>
      </c>
    </row>
    <row r="204" spans="1:4">
      <c r="A204" s="1" t="s">
        <v>36</v>
      </c>
      <c r="B204" s="1" t="s">
        <v>3</v>
      </c>
      <c r="C204" s="1" t="s">
        <v>6</v>
      </c>
      <c r="D204" s="1">
        <v>7687</v>
      </c>
    </row>
    <row r="205" spans="1:4">
      <c r="A205" s="1" t="s">
        <v>36</v>
      </c>
      <c r="B205" s="1" t="s">
        <v>3</v>
      </c>
      <c r="C205" s="1" t="s">
        <v>7</v>
      </c>
      <c r="D205" s="1">
        <v>7562</v>
      </c>
    </row>
    <row r="206" spans="1:4">
      <c r="A206" s="1" t="s">
        <v>36</v>
      </c>
      <c r="B206" s="1" t="s">
        <v>3</v>
      </c>
      <c r="C206" s="1" t="s">
        <v>8</v>
      </c>
      <c r="D206" s="1">
        <v>7632</v>
      </c>
    </row>
    <row r="207" spans="1:4">
      <c r="A207" s="1" t="s">
        <v>36</v>
      </c>
      <c r="B207" s="1" t="s">
        <v>3</v>
      </c>
      <c r="C207" s="1" t="s">
        <v>9</v>
      </c>
      <c r="D207" s="1">
        <v>7572</v>
      </c>
    </row>
    <row r="208" spans="1:4">
      <c r="A208" s="1" t="s">
        <v>36</v>
      </c>
      <c r="B208" s="1" t="s">
        <v>3</v>
      </c>
      <c r="C208" s="1" t="s">
        <v>10</v>
      </c>
      <c r="D208" s="1">
        <v>7690</v>
      </c>
    </row>
    <row r="209" spans="1:4">
      <c r="A209" s="1" t="s">
        <v>36</v>
      </c>
      <c r="B209" s="1" t="s">
        <v>3</v>
      </c>
      <c r="C209" s="1" t="s">
        <v>11</v>
      </c>
      <c r="D209" s="1">
        <v>7574</v>
      </c>
    </row>
    <row r="210" spans="1:4">
      <c r="A210" s="1" t="s">
        <v>36</v>
      </c>
      <c r="B210" s="1" t="s">
        <v>3</v>
      </c>
      <c r="C210" s="1" t="s">
        <v>12</v>
      </c>
      <c r="D210" s="1">
        <v>7259</v>
      </c>
    </row>
    <row r="211" spans="1:4">
      <c r="A211" s="1" t="s">
        <v>36</v>
      </c>
      <c r="B211" s="1" t="s">
        <v>3</v>
      </c>
      <c r="C211" s="1" t="s">
        <v>13</v>
      </c>
      <c r="D211" s="1">
        <v>7055</v>
      </c>
    </row>
    <row r="212" spans="1:4">
      <c r="A212" s="1" t="s">
        <v>36</v>
      </c>
      <c r="B212" s="1" t="s">
        <v>3</v>
      </c>
      <c r="C212" s="1" t="s">
        <v>14</v>
      </c>
      <c r="D212" s="1">
        <v>6930</v>
      </c>
    </row>
    <row r="213" spans="1:4">
      <c r="A213" s="1" t="s">
        <v>36</v>
      </c>
      <c r="B213" s="1" t="s">
        <v>3</v>
      </c>
      <c r="C213" s="1" t="s">
        <v>15</v>
      </c>
      <c r="D213" s="1">
        <v>7078</v>
      </c>
    </row>
    <row r="214" spans="1:4">
      <c r="A214" s="1" t="s">
        <v>36</v>
      </c>
      <c r="B214" s="1" t="s">
        <v>3</v>
      </c>
      <c r="C214" s="1" t="s">
        <v>16</v>
      </c>
      <c r="D214" s="1">
        <v>6833</v>
      </c>
    </row>
    <row r="215" spans="1:4">
      <c r="A215" s="1" t="s">
        <v>36</v>
      </c>
      <c r="B215" s="1" t="s">
        <v>3</v>
      </c>
      <c r="C215" s="1" t="s">
        <v>17</v>
      </c>
      <c r="D215" s="1">
        <v>6971</v>
      </c>
    </row>
    <row r="216" spans="1:4">
      <c r="A216" s="1" t="s">
        <v>36</v>
      </c>
      <c r="B216" s="1" t="s">
        <v>3</v>
      </c>
      <c r="C216" s="1" t="s">
        <v>18</v>
      </c>
      <c r="D216" s="1">
        <v>6972</v>
      </c>
    </row>
    <row r="217" spans="1:4">
      <c r="A217" s="1" t="s">
        <v>36</v>
      </c>
      <c r="B217" s="1" t="s">
        <v>3</v>
      </c>
      <c r="C217" s="1" t="s">
        <v>19</v>
      </c>
      <c r="D217" s="1">
        <v>7197</v>
      </c>
    </row>
    <row r="218" spans="1:4">
      <c r="A218" s="1" t="s">
        <v>36</v>
      </c>
      <c r="B218" s="1" t="s">
        <v>3</v>
      </c>
      <c r="C218" s="1" t="s">
        <v>20</v>
      </c>
      <c r="D218" s="1">
        <v>7128</v>
      </c>
    </row>
    <row r="219" spans="1:4">
      <c r="A219" s="1" t="s">
        <v>36</v>
      </c>
      <c r="B219" s="1" t="s">
        <v>3</v>
      </c>
      <c r="C219" s="1" t="s">
        <v>21</v>
      </c>
      <c r="D219" s="1">
        <v>7168</v>
      </c>
    </row>
    <row r="220" spans="1:4">
      <c r="A220" s="1" t="s">
        <v>36</v>
      </c>
      <c r="B220" s="1" t="s">
        <v>3</v>
      </c>
      <c r="C220" s="1" t="s">
        <v>22</v>
      </c>
      <c r="D220" s="1">
        <v>7602</v>
      </c>
    </row>
    <row r="221" spans="1:4">
      <c r="A221" s="1" t="s">
        <v>36</v>
      </c>
      <c r="B221" s="1" t="s">
        <v>3</v>
      </c>
      <c r="C221" s="1" t="s">
        <v>23</v>
      </c>
      <c r="D221" s="1">
        <v>7796</v>
      </c>
    </row>
    <row r="222" spans="1:4">
      <c r="A222" s="1" t="s">
        <v>36</v>
      </c>
      <c r="B222" s="1" t="s">
        <v>3</v>
      </c>
      <c r="C222" s="1" t="s">
        <v>24</v>
      </c>
      <c r="D222" s="1">
        <v>8075</v>
      </c>
    </row>
    <row r="223" spans="1:4">
      <c r="A223" s="1" t="s">
        <v>36</v>
      </c>
      <c r="B223" s="1" t="s">
        <v>3</v>
      </c>
      <c r="C223" s="1" t="s">
        <v>25</v>
      </c>
      <c r="D223" s="1">
        <v>8226</v>
      </c>
    </row>
    <row r="224" spans="1:4">
      <c r="A224" s="1" t="s">
        <v>36</v>
      </c>
      <c r="B224" s="1" t="s">
        <v>3</v>
      </c>
      <c r="C224" s="1" t="s">
        <v>26</v>
      </c>
      <c r="D224" s="1">
        <v>8415</v>
      </c>
    </row>
    <row r="225" spans="1:4">
      <c r="A225" s="1" t="s">
        <v>36</v>
      </c>
      <c r="B225" s="1" t="s">
        <v>3</v>
      </c>
      <c r="C225" s="1" t="s">
        <v>27</v>
      </c>
      <c r="D225" s="1">
        <v>8506</v>
      </c>
    </row>
    <row r="226" spans="1:4">
      <c r="A226" s="1" t="s">
        <v>36</v>
      </c>
      <c r="B226" s="1" t="s">
        <v>3</v>
      </c>
      <c r="C226" s="1" t="s">
        <v>28</v>
      </c>
      <c r="D226" s="1">
        <v>8818</v>
      </c>
    </row>
    <row r="227" spans="1:4">
      <c r="A227" s="1" t="s">
        <v>37</v>
      </c>
      <c r="B227" s="1" t="s">
        <v>3</v>
      </c>
      <c r="C227" s="1" t="s">
        <v>4</v>
      </c>
      <c r="D227" s="1">
        <v>29477</v>
      </c>
    </row>
    <row r="228" spans="1:4">
      <c r="A228" s="1" t="s">
        <v>37</v>
      </c>
      <c r="B228" s="1" t="s">
        <v>3</v>
      </c>
      <c r="C228" s="1" t="s">
        <v>5</v>
      </c>
      <c r="D228" s="1">
        <v>28814</v>
      </c>
    </row>
    <row r="229" spans="1:4">
      <c r="A229" s="1" t="s">
        <v>37</v>
      </c>
      <c r="B229" s="1" t="s">
        <v>3</v>
      </c>
      <c r="C229" s="1" t="s">
        <v>6</v>
      </c>
      <c r="D229" s="1">
        <v>28159</v>
      </c>
    </row>
    <row r="230" spans="1:4">
      <c r="A230" s="1" t="s">
        <v>37</v>
      </c>
      <c r="B230" s="1" t="s">
        <v>3</v>
      </c>
      <c r="C230" s="1" t="s">
        <v>7</v>
      </c>
      <c r="D230" s="1">
        <v>27684</v>
      </c>
    </row>
    <row r="231" spans="1:4">
      <c r="A231" s="1" t="s">
        <v>37</v>
      </c>
      <c r="B231" s="1" t="s">
        <v>3</v>
      </c>
      <c r="C231" s="1" t="s">
        <v>8</v>
      </c>
      <c r="D231" s="1">
        <v>27363</v>
      </c>
    </row>
    <row r="232" spans="1:4">
      <c r="A232" s="1" t="s">
        <v>37</v>
      </c>
      <c r="B232" s="1" t="s">
        <v>3</v>
      </c>
      <c r="C232" s="1" t="s">
        <v>9</v>
      </c>
      <c r="D232" s="1">
        <v>27601</v>
      </c>
    </row>
    <row r="233" spans="1:4">
      <c r="A233" s="1" t="s">
        <v>37</v>
      </c>
      <c r="B233" s="1" t="s">
        <v>3</v>
      </c>
      <c r="C233" s="1" t="s">
        <v>10</v>
      </c>
      <c r="D233" s="1">
        <v>27664</v>
      </c>
    </row>
    <row r="234" spans="1:4">
      <c r="A234" s="1" t="s">
        <v>37</v>
      </c>
      <c r="B234" s="1" t="s">
        <v>3</v>
      </c>
      <c r="C234" s="1" t="s">
        <v>11</v>
      </c>
      <c r="D234" s="1">
        <v>27292</v>
      </c>
    </row>
    <row r="235" spans="1:4">
      <c r="A235" s="1" t="s">
        <v>37</v>
      </c>
      <c r="B235" s="1" t="s">
        <v>3</v>
      </c>
      <c r="C235" s="1" t="s">
        <v>12</v>
      </c>
      <c r="D235" s="1">
        <v>26338</v>
      </c>
    </row>
    <row r="236" spans="1:4">
      <c r="A236" s="1" t="s">
        <v>37</v>
      </c>
      <c r="B236" s="1" t="s">
        <v>3</v>
      </c>
      <c r="C236" s="1" t="s">
        <v>13</v>
      </c>
      <c r="D236" s="1">
        <v>25222</v>
      </c>
    </row>
    <row r="237" spans="1:4">
      <c r="A237" s="1" t="s">
        <v>37</v>
      </c>
      <c r="B237" s="1" t="s">
        <v>3</v>
      </c>
      <c r="C237" s="1" t="s">
        <v>14</v>
      </c>
      <c r="D237" s="1">
        <v>24503</v>
      </c>
    </row>
    <row r="238" spans="1:4">
      <c r="A238" s="1" t="s">
        <v>37</v>
      </c>
      <c r="B238" s="1" t="s">
        <v>3</v>
      </c>
      <c r="C238" s="1" t="s">
        <v>15</v>
      </c>
      <c r="D238" s="1">
        <v>24392</v>
      </c>
    </row>
    <row r="239" spans="1:4">
      <c r="A239" s="1" t="s">
        <v>37</v>
      </c>
      <c r="B239" s="1" t="s">
        <v>3</v>
      </c>
      <c r="C239" s="1" t="s">
        <v>16</v>
      </c>
      <c r="D239" s="1">
        <v>23641</v>
      </c>
    </row>
    <row r="240" spans="1:4">
      <c r="A240" s="1" t="s">
        <v>37</v>
      </c>
      <c r="B240" s="1" t="s">
        <v>3</v>
      </c>
      <c r="C240" s="1" t="s">
        <v>17</v>
      </c>
      <c r="D240" s="1">
        <v>23319</v>
      </c>
    </row>
    <row r="241" spans="1:4">
      <c r="A241" s="1" t="s">
        <v>37</v>
      </c>
      <c r="B241" s="1" t="s">
        <v>3</v>
      </c>
      <c r="C241" s="1" t="s">
        <v>18</v>
      </c>
      <c r="D241" s="1">
        <v>23737</v>
      </c>
    </row>
    <row r="242" spans="1:4">
      <c r="A242" s="1" t="s">
        <v>37</v>
      </c>
      <c r="B242" s="1" t="s">
        <v>3</v>
      </c>
      <c r="C242" s="1" t="s">
        <v>19</v>
      </c>
      <c r="D242" s="1">
        <v>23953</v>
      </c>
    </row>
    <row r="243" spans="1:4">
      <c r="A243" s="1" t="s">
        <v>37</v>
      </c>
      <c r="B243" s="1" t="s">
        <v>3</v>
      </c>
      <c r="C243" s="1" t="s">
        <v>20</v>
      </c>
      <c r="D243" s="1">
        <v>24531</v>
      </c>
    </row>
    <row r="244" spans="1:4">
      <c r="A244" s="1" t="s">
        <v>37</v>
      </c>
      <c r="B244" s="1" t="s">
        <v>3</v>
      </c>
      <c r="C244" s="1" t="s">
        <v>21</v>
      </c>
      <c r="D244" s="1">
        <v>24724</v>
      </c>
    </row>
    <row r="245" spans="1:4">
      <c r="A245" s="1" t="s">
        <v>37</v>
      </c>
      <c r="B245" s="1" t="s">
        <v>3</v>
      </c>
      <c r="C245" s="1" t="s">
        <v>22</v>
      </c>
      <c r="D245" s="1">
        <v>25809</v>
      </c>
    </row>
    <row r="246" spans="1:4">
      <c r="A246" s="1" t="s">
        <v>37</v>
      </c>
      <c r="B246" s="1" t="s">
        <v>3</v>
      </c>
      <c r="C246" s="1" t="s">
        <v>23</v>
      </c>
      <c r="D246" s="1">
        <v>26896</v>
      </c>
    </row>
    <row r="247" spans="1:4">
      <c r="A247" s="1" t="s">
        <v>37</v>
      </c>
      <c r="B247" s="1" t="s">
        <v>3</v>
      </c>
      <c r="C247" s="1" t="s">
        <v>24</v>
      </c>
      <c r="D247" s="1">
        <v>27970</v>
      </c>
    </row>
    <row r="248" spans="1:4">
      <c r="A248" s="1" t="s">
        <v>37</v>
      </c>
      <c r="B248" s="1" t="s">
        <v>3</v>
      </c>
      <c r="C248" s="1" t="s">
        <v>25</v>
      </c>
      <c r="D248" s="1">
        <v>28951</v>
      </c>
    </row>
    <row r="249" spans="1:4">
      <c r="A249" s="1" t="s">
        <v>37</v>
      </c>
      <c r="B249" s="1" t="s">
        <v>3</v>
      </c>
      <c r="C249" s="1" t="s">
        <v>26</v>
      </c>
      <c r="D249" s="1">
        <v>29963</v>
      </c>
    </row>
    <row r="250" spans="1:4">
      <c r="A250" s="1" t="s">
        <v>37</v>
      </c>
      <c r="B250" s="1" t="s">
        <v>3</v>
      </c>
      <c r="C250" s="1" t="s">
        <v>27</v>
      </c>
      <c r="D250" s="1">
        <v>31430</v>
      </c>
    </row>
    <row r="251" spans="1:4">
      <c r="A251" s="1" t="s">
        <v>37</v>
      </c>
      <c r="B251" s="1" t="s">
        <v>3</v>
      </c>
      <c r="C251" s="1" t="s">
        <v>28</v>
      </c>
      <c r="D251" s="1">
        <v>32921</v>
      </c>
    </row>
    <row r="252" spans="1:4">
      <c r="A252" s="1" t="s">
        <v>38</v>
      </c>
      <c r="B252" s="1" t="s">
        <v>3</v>
      </c>
      <c r="C252" s="1" t="s">
        <v>4</v>
      </c>
      <c r="D252" s="1">
        <v>22774</v>
      </c>
    </row>
    <row r="253" spans="1:4">
      <c r="A253" s="1" t="s">
        <v>38</v>
      </c>
      <c r="B253" s="1" t="s">
        <v>3</v>
      </c>
      <c r="C253" s="1" t="s">
        <v>5</v>
      </c>
      <c r="D253" s="1">
        <v>22675</v>
      </c>
    </row>
    <row r="254" spans="1:4">
      <c r="A254" s="1" t="s">
        <v>38</v>
      </c>
      <c r="B254" s="1" t="s">
        <v>3</v>
      </c>
      <c r="C254" s="1" t="s">
        <v>6</v>
      </c>
      <c r="D254" s="1">
        <v>22992</v>
      </c>
    </row>
    <row r="255" spans="1:4">
      <c r="A255" s="1" t="s">
        <v>38</v>
      </c>
      <c r="B255" s="1" t="s">
        <v>3</v>
      </c>
      <c r="C255" s="1" t="s">
        <v>7</v>
      </c>
      <c r="D255" s="1">
        <v>22867</v>
      </c>
    </row>
    <row r="256" spans="1:4">
      <c r="A256" s="1" t="s">
        <v>38</v>
      </c>
      <c r="B256" s="1" t="s">
        <v>3</v>
      </c>
      <c r="C256" s="1" t="s">
        <v>8</v>
      </c>
      <c r="D256" s="1">
        <v>22854</v>
      </c>
    </row>
    <row r="257" spans="1:4">
      <c r="A257" s="1" t="s">
        <v>38</v>
      </c>
      <c r="B257" s="1" t="s">
        <v>3</v>
      </c>
      <c r="C257" s="1" t="s">
        <v>9</v>
      </c>
      <c r="D257" s="1">
        <v>23858</v>
      </c>
    </row>
    <row r="258" spans="1:4">
      <c r="A258" s="1" t="s">
        <v>38</v>
      </c>
      <c r="B258" s="1" t="s">
        <v>3</v>
      </c>
      <c r="C258" s="1" t="s">
        <v>10</v>
      </c>
      <c r="D258" s="1">
        <v>24193</v>
      </c>
    </row>
    <row r="259" spans="1:4">
      <c r="A259" s="1" t="s">
        <v>38</v>
      </c>
      <c r="B259" s="1" t="s">
        <v>3</v>
      </c>
      <c r="C259" s="1" t="s">
        <v>11</v>
      </c>
      <c r="D259" s="1">
        <v>24157</v>
      </c>
    </row>
    <row r="260" spans="1:4">
      <c r="A260" s="1" t="s">
        <v>38</v>
      </c>
      <c r="B260" s="1" t="s">
        <v>3</v>
      </c>
      <c r="C260" s="1" t="s">
        <v>12</v>
      </c>
      <c r="D260" s="1">
        <v>23945</v>
      </c>
    </row>
    <row r="261" spans="1:4">
      <c r="A261" s="1" t="s">
        <v>38</v>
      </c>
      <c r="B261" s="1" t="s">
        <v>3</v>
      </c>
      <c r="C261" s="1" t="s">
        <v>13</v>
      </c>
      <c r="D261" s="1">
        <v>23395</v>
      </c>
    </row>
    <row r="262" spans="1:4">
      <c r="A262" s="1" t="s">
        <v>38</v>
      </c>
      <c r="B262" s="1" t="s">
        <v>3</v>
      </c>
      <c r="C262" s="1" t="s">
        <v>14</v>
      </c>
      <c r="D262" s="1">
        <v>23275</v>
      </c>
    </row>
    <row r="263" spans="1:4">
      <c r="A263" s="1" t="s">
        <v>38</v>
      </c>
      <c r="B263" s="1" t="s">
        <v>3</v>
      </c>
      <c r="C263" s="1" t="s">
        <v>15</v>
      </c>
      <c r="D263" s="1">
        <v>23562</v>
      </c>
    </row>
    <row r="264" spans="1:4">
      <c r="A264" s="1" t="s">
        <v>38</v>
      </c>
      <c r="B264" s="1" t="s">
        <v>3</v>
      </c>
      <c r="C264" s="1" t="s">
        <v>16</v>
      </c>
      <c r="D264" s="1">
        <v>23628</v>
      </c>
    </row>
    <row r="265" spans="1:4">
      <c r="A265" s="1" t="s">
        <v>38</v>
      </c>
      <c r="B265" s="1" t="s">
        <v>3</v>
      </c>
      <c r="C265" s="1" t="s">
        <v>17</v>
      </c>
      <c r="D265" s="1">
        <v>23674</v>
      </c>
    </row>
    <row r="266" spans="1:4">
      <c r="A266" s="1" t="s">
        <v>38</v>
      </c>
      <c r="B266" s="1" t="s">
        <v>3</v>
      </c>
      <c r="C266" s="1" t="s">
        <v>18</v>
      </c>
      <c r="D266" s="1">
        <v>24258</v>
      </c>
    </row>
    <row r="267" spans="1:4">
      <c r="A267" s="1" t="s">
        <v>38</v>
      </c>
      <c r="B267" s="1" t="s">
        <v>3</v>
      </c>
      <c r="C267" s="1" t="s">
        <v>19</v>
      </c>
      <c r="D267" s="1">
        <v>25513</v>
      </c>
    </row>
    <row r="268" spans="1:4">
      <c r="A268" s="1" t="s">
        <v>38</v>
      </c>
      <c r="B268" s="1" t="s">
        <v>3</v>
      </c>
      <c r="C268" s="1" t="s">
        <v>20</v>
      </c>
      <c r="D268" s="1">
        <v>26720</v>
      </c>
    </row>
    <row r="269" spans="1:4">
      <c r="A269" s="1" t="s">
        <v>38</v>
      </c>
      <c r="B269" s="1" t="s">
        <v>3</v>
      </c>
      <c r="C269" s="1" t="s">
        <v>21</v>
      </c>
      <c r="D269" s="1">
        <v>27868</v>
      </c>
    </row>
    <row r="270" spans="1:4">
      <c r="A270" s="1" t="s">
        <v>38</v>
      </c>
      <c r="B270" s="1" t="s">
        <v>3</v>
      </c>
      <c r="C270" s="1" t="s">
        <v>22</v>
      </c>
      <c r="D270" s="1">
        <v>30014</v>
      </c>
    </row>
    <row r="271" spans="1:4">
      <c r="A271" s="1" t="s">
        <v>38</v>
      </c>
      <c r="B271" s="1" t="s">
        <v>3</v>
      </c>
      <c r="C271" s="1" t="s">
        <v>23</v>
      </c>
      <c r="D271" s="1">
        <v>33292</v>
      </c>
    </row>
    <row r="272" spans="1:4">
      <c r="A272" s="1" t="s">
        <v>38</v>
      </c>
      <c r="B272" s="1" t="s">
        <v>3</v>
      </c>
      <c r="C272" s="1" t="s">
        <v>24</v>
      </c>
      <c r="D272" s="1">
        <v>34467</v>
      </c>
    </row>
    <row r="273" spans="1:4">
      <c r="A273" s="1" t="s">
        <v>38</v>
      </c>
      <c r="B273" s="1" t="s">
        <v>3</v>
      </c>
      <c r="C273" s="1" t="s">
        <v>25</v>
      </c>
      <c r="D273" s="1">
        <v>34433</v>
      </c>
    </row>
    <row r="274" spans="1:4">
      <c r="A274" s="1" t="s">
        <v>38</v>
      </c>
      <c r="B274" s="1" t="s">
        <v>3</v>
      </c>
      <c r="C274" s="1" t="s">
        <v>26</v>
      </c>
      <c r="D274" s="1">
        <v>33972</v>
      </c>
    </row>
    <row r="275" spans="1:4">
      <c r="A275" s="1" t="s">
        <v>38</v>
      </c>
      <c r="B275" s="1" t="s">
        <v>3</v>
      </c>
      <c r="C275" s="1" t="s">
        <v>27</v>
      </c>
      <c r="D275" s="1">
        <v>33174</v>
      </c>
    </row>
    <row r="276" spans="1:4">
      <c r="A276" s="1" t="s">
        <v>38</v>
      </c>
      <c r="B276" s="1" t="s">
        <v>3</v>
      </c>
      <c r="C276" s="1" t="s">
        <v>28</v>
      </c>
      <c r="D276" s="1">
        <v>32420</v>
      </c>
    </row>
    <row r="277" spans="1:4">
      <c r="A277" s="1" t="s">
        <v>39</v>
      </c>
      <c r="B277" s="1" t="s">
        <v>3</v>
      </c>
      <c r="C277" s="1" t="s">
        <v>4</v>
      </c>
      <c r="D277" s="1">
        <v>228</v>
      </c>
    </row>
    <row r="278" spans="1:4">
      <c r="A278" s="1" t="s">
        <v>39</v>
      </c>
      <c r="B278" s="1" t="s">
        <v>3</v>
      </c>
      <c r="C278" s="1" t="s">
        <v>5</v>
      </c>
      <c r="D278" s="1">
        <v>228</v>
      </c>
    </row>
    <row r="279" spans="1:4">
      <c r="A279" s="1" t="s">
        <v>39</v>
      </c>
      <c r="B279" s="1" t="s">
        <v>3</v>
      </c>
      <c r="C279" s="1" t="s">
        <v>6</v>
      </c>
      <c r="D279" s="1">
        <v>234</v>
      </c>
    </row>
    <row r="280" spans="1:4">
      <c r="A280" s="1" t="s">
        <v>39</v>
      </c>
      <c r="B280" s="1" t="s">
        <v>3</v>
      </c>
      <c r="C280" s="1" t="s">
        <v>7</v>
      </c>
      <c r="D280" s="1">
        <v>228</v>
      </c>
    </row>
    <row r="281" spans="1:4">
      <c r="A281" s="1" t="s">
        <v>39</v>
      </c>
      <c r="B281" s="1" t="s">
        <v>3</v>
      </c>
      <c r="C281" s="1" t="s">
        <v>8</v>
      </c>
      <c r="D281" s="1">
        <v>203</v>
      </c>
    </row>
    <row r="282" spans="1:4">
      <c r="A282" s="1" t="s">
        <v>39</v>
      </c>
      <c r="B282" s="1" t="s">
        <v>3</v>
      </c>
      <c r="C282" s="1" t="s">
        <v>9</v>
      </c>
      <c r="D282" s="1">
        <v>218</v>
      </c>
    </row>
    <row r="283" spans="1:4">
      <c r="A283" s="1" t="s">
        <v>39</v>
      </c>
      <c r="B283" s="1" t="s">
        <v>3</v>
      </c>
      <c r="C283" s="1" t="s">
        <v>10</v>
      </c>
      <c r="D283" s="1">
        <v>233</v>
      </c>
    </row>
    <row r="284" spans="1:4">
      <c r="A284" s="1" t="s">
        <v>39</v>
      </c>
      <c r="B284" s="1" t="s">
        <v>3</v>
      </c>
      <c r="C284" s="1" t="s">
        <v>11</v>
      </c>
      <c r="D284" s="1">
        <v>212</v>
      </c>
    </row>
    <row r="285" spans="1:4">
      <c r="A285" s="1" t="s">
        <v>39</v>
      </c>
      <c r="B285" s="1" t="s">
        <v>3</v>
      </c>
      <c r="C285" s="1" t="s">
        <v>12</v>
      </c>
      <c r="D285" s="1">
        <v>211</v>
      </c>
    </row>
    <row r="286" spans="1:4">
      <c r="A286" s="1" t="s">
        <v>39</v>
      </c>
      <c r="B286" s="1" t="s">
        <v>3</v>
      </c>
      <c r="C286" s="1" t="s">
        <v>13</v>
      </c>
      <c r="D286" s="1">
        <v>215</v>
      </c>
    </row>
    <row r="287" spans="1:4">
      <c r="A287" s="1" t="s">
        <v>39</v>
      </c>
      <c r="B287" s="1" t="s">
        <v>3</v>
      </c>
      <c r="C287" s="1" t="s">
        <v>14</v>
      </c>
      <c r="D287" s="1">
        <v>203</v>
      </c>
    </row>
    <row r="288" spans="1:4">
      <c r="A288" s="1" t="s">
        <v>39</v>
      </c>
      <c r="B288" s="1" t="s">
        <v>3</v>
      </c>
      <c r="C288" s="1" t="s">
        <v>15</v>
      </c>
      <c r="D288" s="1">
        <v>205</v>
      </c>
    </row>
    <row r="289" spans="1:4">
      <c r="A289" s="1" t="s">
        <v>39</v>
      </c>
      <c r="B289" s="1" t="s">
        <v>3</v>
      </c>
      <c r="C289" s="1" t="s">
        <v>16</v>
      </c>
      <c r="D289" s="1">
        <v>207</v>
      </c>
    </row>
    <row r="290" spans="1:4">
      <c r="A290" s="1" t="s">
        <v>39</v>
      </c>
      <c r="B290" s="1" t="s">
        <v>3</v>
      </c>
      <c r="C290" s="1" t="s">
        <v>17</v>
      </c>
      <c r="D290" s="1">
        <v>202</v>
      </c>
    </row>
    <row r="291" spans="1:4">
      <c r="A291" s="1" t="s">
        <v>39</v>
      </c>
      <c r="B291" s="1" t="s">
        <v>3</v>
      </c>
      <c r="C291" s="1" t="s">
        <v>18</v>
      </c>
      <c r="D291" s="1">
        <v>211</v>
      </c>
    </row>
    <row r="292" spans="1:4">
      <c r="A292" s="1" t="s">
        <v>39</v>
      </c>
      <c r="B292" s="1" t="s">
        <v>3</v>
      </c>
      <c r="C292" s="1" t="s">
        <v>19</v>
      </c>
      <c r="D292" s="1">
        <v>215</v>
      </c>
    </row>
    <row r="293" spans="1:4">
      <c r="A293" s="1" t="s">
        <v>39</v>
      </c>
      <c r="B293" s="1" t="s">
        <v>3</v>
      </c>
      <c r="C293" s="1" t="s">
        <v>20</v>
      </c>
      <c r="D293" s="1">
        <v>229</v>
      </c>
    </row>
    <row r="294" spans="1:4">
      <c r="A294" s="1" t="s">
        <v>39</v>
      </c>
      <c r="B294" s="1" t="s">
        <v>3</v>
      </c>
      <c r="C294" s="1" t="s">
        <v>21</v>
      </c>
      <c r="D294" s="1">
        <v>237</v>
      </c>
    </row>
    <row r="295" spans="1:4">
      <c r="A295" s="1" t="s">
        <v>39</v>
      </c>
      <c r="B295" s="1" t="s">
        <v>3</v>
      </c>
      <c r="C295" s="1" t="s">
        <v>22</v>
      </c>
      <c r="D295" s="1">
        <v>241</v>
      </c>
    </row>
    <row r="296" spans="1:4">
      <c r="A296" s="1" t="s">
        <v>39</v>
      </c>
      <c r="B296" s="1" t="s">
        <v>3</v>
      </c>
      <c r="C296" s="1" t="s">
        <v>23</v>
      </c>
      <c r="D296" s="1">
        <v>234</v>
      </c>
    </row>
    <row r="297" spans="1:4">
      <c r="A297" s="1" t="s">
        <v>39</v>
      </c>
      <c r="B297" s="1" t="s">
        <v>3</v>
      </c>
      <c r="C297" s="1" t="s">
        <v>24</v>
      </c>
      <c r="D297" s="1">
        <v>244</v>
      </c>
    </row>
    <row r="298" spans="1:4">
      <c r="A298" s="1" t="s">
        <v>39</v>
      </c>
      <c r="B298" s="1" t="s">
        <v>3</v>
      </c>
      <c r="C298" s="1" t="s">
        <v>25</v>
      </c>
      <c r="D298" s="1">
        <v>262</v>
      </c>
    </row>
    <row r="299" spans="1:4">
      <c r="A299" s="1" t="s">
        <v>39</v>
      </c>
      <c r="B299" s="1" t="s">
        <v>3</v>
      </c>
      <c r="C299" s="1" t="s">
        <v>26</v>
      </c>
      <c r="D299" s="1">
        <v>260</v>
      </c>
    </row>
    <row r="300" spans="1:4">
      <c r="A300" s="1" t="s">
        <v>39</v>
      </c>
      <c r="B300" s="1" t="s">
        <v>3</v>
      </c>
      <c r="C300" s="1" t="s">
        <v>27</v>
      </c>
      <c r="D300" s="1">
        <v>268</v>
      </c>
    </row>
    <row r="301" spans="1:4">
      <c r="A301" s="1" t="s">
        <v>39</v>
      </c>
      <c r="B301" s="1" t="s">
        <v>3</v>
      </c>
      <c r="C301" s="1" t="s">
        <v>28</v>
      </c>
      <c r="D301" s="1">
        <v>296</v>
      </c>
    </row>
    <row r="302" spans="1:4">
      <c r="A302" s="1" t="s">
        <v>40</v>
      </c>
      <c r="B302" s="1" t="s">
        <v>3</v>
      </c>
      <c r="C302" s="1" t="s">
        <v>4</v>
      </c>
      <c r="D302" s="1">
        <v>334</v>
      </c>
    </row>
    <row r="303" spans="1:4">
      <c r="A303" s="1" t="s">
        <v>40</v>
      </c>
      <c r="B303" s="1" t="s">
        <v>3</v>
      </c>
      <c r="C303" s="1" t="s">
        <v>5</v>
      </c>
      <c r="D303" s="1">
        <v>310</v>
      </c>
    </row>
    <row r="304" spans="1:4">
      <c r="A304" s="1" t="s">
        <v>40</v>
      </c>
      <c r="B304" s="1" t="s">
        <v>3</v>
      </c>
      <c r="C304" s="1" t="s">
        <v>6</v>
      </c>
      <c r="D304" s="1">
        <v>301</v>
      </c>
    </row>
    <row r="305" spans="1:4">
      <c r="A305" s="1" t="s">
        <v>40</v>
      </c>
      <c r="B305" s="1" t="s">
        <v>3</v>
      </c>
      <c r="C305" s="1" t="s">
        <v>7</v>
      </c>
      <c r="D305" s="1">
        <v>301</v>
      </c>
    </row>
    <row r="306" spans="1:4">
      <c r="A306" s="1" t="s">
        <v>40</v>
      </c>
      <c r="B306" s="1" t="s">
        <v>3</v>
      </c>
      <c r="C306" s="1" t="s">
        <v>8</v>
      </c>
      <c r="D306" s="1">
        <v>334</v>
      </c>
    </row>
    <row r="307" spans="1:4">
      <c r="A307" s="1" t="s">
        <v>40</v>
      </c>
      <c r="B307" s="1" t="s">
        <v>3</v>
      </c>
      <c r="C307" s="1" t="s">
        <v>9</v>
      </c>
      <c r="D307" s="1">
        <v>396</v>
      </c>
    </row>
    <row r="308" spans="1:4">
      <c r="A308" s="1" t="s">
        <v>40</v>
      </c>
      <c r="B308" s="1" t="s">
        <v>3</v>
      </c>
      <c r="C308" s="1" t="s">
        <v>10</v>
      </c>
      <c r="D308" s="1">
        <v>380</v>
      </c>
    </row>
    <row r="309" spans="1:4">
      <c r="A309" s="1" t="s">
        <v>40</v>
      </c>
      <c r="B309" s="1" t="s">
        <v>3</v>
      </c>
      <c r="C309" s="1" t="s">
        <v>11</v>
      </c>
      <c r="D309" s="1">
        <v>367</v>
      </c>
    </row>
    <row r="310" spans="1:4">
      <c r="A310" s="1" t="s">
        <v>40</v>
      </c>
      <c r="B310" s="1" t="s">
        <v>3</v>
      </c>
      <c r="C310" s="1" t="s">
        <v>12</v>
      </c>
      <c r="D310" s="1">
        <v>379</v>
      </c>
    </row>
    <row r="311" spans="1:4">
      <c r="A311" s="1" t="s">
        <v>40</v>
      </c>
      <c r="B311" s="1" t="s">
        <v>3</v>
      </c>
      <c r="C311" s="1" t="s">
        <v>13</v>
      </c>
      <c r="D311" s="1">
        <v>352</v>
      </c>
    </row>
    <row r="312" spans="1:4">
      <c r="A312" s="1" t="s">
        <v>40</v>
      </c>
      <c r="B312" s="1" t="s">
        <v>3</v>
      </c>
      <c r="C312" s="1" t="s">
        <v>14</v>
      </c>
      <c r="D312" s="1">
        <v>320</v>
      </c>
    </row>
    <row r="313" spans="1:4">
      <c r="A313" s="1" t="s">
        <v>40</v>
      </c>
      <c r="B313" s="1" t="s">
        <v>3</v>
      </c>
      <c r="C313" s="1" t="s">
        <v>15</v>
      </c>
      <c r="D313" s="1">
        <v>304</v>
      </c>
    </row>
    <row r="314" spans="1:4">
      <c r="A314" s="1" t="s">
        <v>40</v>
      </c>
      <c r="B314" s="1" t="s">
        <v>3</v>
      </c>
      <c r="C314" s="1" t="s">
        <v>16</v>
      </c>
      <c r="D314" s="1">
        <v>262</v>
      </c>
    </row>
    <row r="315" spans="1:4">
      <c r="A315" s="1" t="s">
        <v>40</v>
      </c>
      <c r="B315" s="1" t="s">
        <v>3</v>
      </c>
      <c r="C315" s="1" t="s">
        <v>17</v>
      </c>
      <c r="D315" s="1">
        <v>234</v>
      </c>
    </row>
    <row r="316" spans="1:4">
      <c r="A316" s="1" t="s">
        <v>40</v>
      </c>
      <c r="B316" s="1" t="s">
        <v>3</v>
      </c>
      <c r="C316" s="1" t="s">
        <v>18</v>
      </c>
      <c r="D316" s="1">
        <v>248</v>
      </c>
    </row>
    <row r="317" spans="1:4">
      <c r="A317" s="1" t="s">
        <v>40</v>
      </c>
      <c r="B317" s="1" t="s">
        <v>3</v>
      </c>
      <c r="C317" s="1" t="s">
        <v>19</v>
      </c>
      <c r="D317" s="1">
        <v>232</v>
      </c>
    </row>
    <row r="318" spans="1:4">
      <c r="A318" s="1" t="s">
        <v>40</v>
      </c>
      <c r="B318" s="1" t="s">
        <v>3</v>
      </c>
      <c r="C318" s="1" t="s">
        <v>20</v>
      </c>
      <c r="D318" s="1">
        <v>214</v>
      </c>
    </row>
    <row r="319" spans="1:4">
      <c r="A319" s="1" t="s">
        <v>40</v>
      </c>
      <c r="B319" s="1" t="s">
        <v>3</v>
      </c>
      <c r="C319" s="1" t="s">
        <v>21</v>
      </c>
      <c r="D319" s="1">
        <v>258</v>
      </c>
    </row>
    <row r="320" spans="1:4">
      <c r="A320" s="1" t="s">
        <v>40</v>
      </c>
      <c r="B320" s="1" t="s">
        <v>3</v>
      </c>
      <c r="C320" s="1" t="s">
        <v>22</v>
      </c>
      <c r="D320" s="1">
        <v>311</v>
      </c>
    </row>
    <row r="321" spans="1:4">
      <c r="A321" s="1" t="s">
        <v>40</v>
      </c>
      <c r="B321" s="1" t="s">
        <v>3</v>
      </c>
      <c r="C321" s="1" t="s">
        <v>23</v>
      </c>
      <c r="D321" s="1">
        <v>358</v>
      </c>
    </row>
    <row r="322" spans="1:4">
      <c r="A322" s="1" t="s">
        <v>40</v>
      </c>
      <c r="B322" s="1" t="s">
        <v>3</v>
      </c>
      <c r="C322" s="1" t="s">
        <v>24</v>
      </c>
      <c r="D322" s="1">
        <v>377</v>
      </c>
    </row>
    <row r="323" spans="1:4">
      <c r="A323" s="1" t="s">
        <v>40</v>
      </c>
      <c r="B323" s="1" t="s">
        <v>3</v>
      </c>
      <c r="C323" s="1" t="s">
        <v>25</v>
      </c>
      <c r="D323" s="1">
        <v>375</v>
      </c>
    </row>
    <row r="324" spans="1:4">
      <c r="A324" s="1" t="s">
        <v>40</v>
      </c>
      <c r="B324" s="1" t="s">
        <v>3</v>
      </c>
      <c r="C324" s="1" t="s">
        <v>26</v>
      </c>
      <c r="D324" s="1">
        <v>378</v>
      </c>
    </row>
    <row r="325" spans="1:4">
      <c r="A325" s="1" t="s">
        <v>40</v>
      </c>
      <c r="B325" s="1" t="s">
        <v>3</v>
      </c>
      <c r="C325" s="1" t="s">
        <v>27</v>
      </c>
      <c r="D325" s="1">
        <v>367</v>
      </c>
    </row>
    <row r="326" spans="1:4">
      <c r="A326" s="1" t="s">
        <v>40</v>
      </c>
      <c r="B326" s="1" t="s">
        <v>3</v>
      </c>
      <c r="C326" s="1" t="s">
        <v>28</v>
      </c>
      <c r="D326" s="1">
        <v>360</v>
      </c>
    </row>
    <row r="327" spans="1:4">
      <c r="A327" s="1" t="s">
        <v>41</v>
      </c>
      <c r="B327" s="1" t="s">
        <v>3</v>
      </c>
      <c r="C327" s="1" t="s">
        <v>4</v>
      </c>
      <c r="D327" s="1">
        <v>455</v>
      </c>
    </row>
    <row r="328" spans="1:4">
      <c r="A328" s="1" t="s">
        <v>41</v>
      </c>
      <c r="B328" s="1" t="s">
        <v>3</v>
      </c>
      <c r="C328" s="1" t="s">
        <v>5</v>
      </c>
      <c r="D328" s="1">
        <v>455</v>
      </c>
    </row>
    <row r="329" spans="1:4">
      <c r="A329" s="1" t="s">
        <v>41</v>
      </c>
      <c r="B329" s="1" t="s">
        <v>3</v>
      </c>
      <c r="C329" s="1" t="s">
        <v>6</v>
      </c>
      <c r="D329" s="1">
        <v>447</v>
      </c>
    </row>
    <row r="330" spans="1:4">
      <c r="A330" s="1" t="s">
        <v>41</v>
      </c>
      <c r="B330" s="1" t="s">
        <v>3</v>
      </c>
      <c r="C330" s="1" t="s">
        <v>7</v>
      </c>
      <c r="D330" s="1">
        <v>445</v>
      </c>
    </row>
    <row r="331" spans="1:4">
      <c r="A331" s="1" t="s">
        <v>41</v>
      </c>
      <c r="B331" s="1" t="s">
        <v>3</v>
      </c>
      <c r="C331" s="1" t="s">
        <v>8</v>
      </c>
      <c r="D331" s="1">
        <v>413</v>
      </c>
    </row>
    <row r="332" spans="1:4">
      <c r="A332" s="1" t="s">
        <v>41</v>
      </c>
      <c r="B332" s="1" t="s">
        <v>3</v>
      </c>
      <c r="C332" s="1" t="s">
        <v>9</v>
      </c>
      <c r="D332" s="1">
        <v>435</v>
      </c>
    </row>
    <row r="333" spans="1:4">
      <c r="A333" s="1" t="s">
        <v>41</v>
      </c>
      <c r="B333" s="1" t="s">
        <v>3</v>
      </c>
      <c r="C333" s="1" t="s">
        <v>10</v>
      </c>
      <c r="D333" s="1">
        <v>398</v>
      </c>
    </row>
    <row r="334" spans="1:4">
      <c r="A334" s="1" t="s">
        <v>41</v>
      </c>
      <c r="B334" s="1" t="s">
        <v>3</v>
      </c>
      <c r="C334" s="1" t="s">
        <v>11</v>
      </c>
      <c r="D334" s="1">
        <v>424</v>
      </c>
    </row>
    <row r="335" spans="1:4">
      <c r="A335" s="1" t="s">
        <v>41</v>
      </c>
      <c r="B335" s="1" t="s">
        <v>3</v>
      </c>
      <c r="C335" s="1" t="s">
        <v>12</v>
      </c>
      <c r="D335" s="1">
        <v>381</v>
      </c>
    </row>
    <row r="336" spans="1:4">
      <c r="A336" s="1" t="s">
        <v>41</v>
      </c>
      <c r="B336" s="1" t="s">
        <v>3</v>
      </c>
      <c r="C336" s="1" t="s">
        <v>13</v>
      </c>
      <c r="D336" s="1">
        <v>306</v>
      </c>
    </row>
    <row r="337" spans="1:4">
      <c r="A337" s="1" t="s">
        <v>41</v>
      </c>
      <c r="B337" s="1" t="s">
        <v>3</v>
      </c>
      <c r="C337" s="1" t="s">
        <v>14</v>
      </c>
      <c r="D337" s="1">
        <v>342</v>
      </c>
    </row>
    <row r="338" spans="1:4">
      <c r="A338" s="1" t="s">
        <v>41</v>
      </c>
      <c r="B338" s="1" t="s">
        <v>3</v>
      </c>
      <c r="C338" s="1" t="s">
        <v>15</v>
      </c>
      <c r="D338" s="1">
        <v>341</v>
      </c>
    </row>
    <row r="339" spans="1:4">
      <c r="A339" s="1" t="s">
        <v>41</v>
      </c>
      <c r="B339" s="1" t="s">
        <v>3</v>
      </c>
      <c r="C339" s="1" t="s">
        <v>16</v>
      </c>
      <c r="D339" s="1">
        <v>341</v>
      </c>
    </row>
    <row r="340" spans="1:4">
      <c r="A340" s="1" t="s">
        <v>41</v>
      </c>
      <c r="B340" s="1" t="s">
        <v>3</v>
      </c>
      <c r="C340" s="1" t="s">
        <v>17</v>
      </c>
      <c r="D340" s="1">
        <v>310</v>
      </c>
    </row>
    <row r="341" spans="1:4">
      <c r="A341" s="1" t="s">
        <v>41</v>
      </c>
      <c r="B341" s="1" t="s">
        <v>3</v>
      </c>
      <c r="C341" s="1" t="s">
        <v>18</v>
      </c>
      <c r="D341" s="1">
        <v>346</v>
      </c>
    </row>
    <row r="342" spans="1:4">
      <c r="A342" s="1" t="s">
        <v>41</v>
      </c>
      <c r="B342" s="1" t="s">
        <v>3</v>
      </c>
      <c r="C342" s="1" t="s">
        <v>19</v>
      </c>
      <c r="D342" s="1">
        <v>324</v>
      </c>
    </row>
    <row r="343" spans="1:4">
      <c r="A343" s="1" t="s">
        <v>41</v>
      </c>
      <c r="B343" s="1" t="s">
        <v>3</v>
      </c>
      <c r="C343" s="1" t="s">
        <v>20</v>
      </c>
      <c r="D343" s="1">
        <v>310</v>
      </c>
    </row>
    <row r="344" spans="1:4">
      <c r="A344" s="1" t="s">
        <v>41</v>
      </c>
      <c r="B344" s="1" t="s">
        <v>3</v>
      </c>
      <c r="C344" s="1" t="s">
        <v>21</v>
      </c>
      <c r="D344" s="1">
        <v>334</v>
      </c>
    </row>
    <row r="345" spans="1:4">
      <c r="A345" s="1" t="s">
        <v>41</v>
      </c>
      <c r="B345" s="1" t="s">
        <v>3</v>
      </c>
      <c r="C345" s="1" t="s">
        <v>22</v>
      </c>
      <c r="D345" s="1">
        <v>316</v>
      </c>
    </row>
    <row r="346" spans="1:4">
      <c r="A346" s="1" t="s">
        <v>41</v>
      </c>
      <c r="B346" s="1" t="s">
        <v>3</v>
      </c>
      <c r="C346" s="1" t="s">
        <v>23</v>
      </c>
      <c r="D346" s="1">
        <v>350</v>
      </c>
    </row>
    <row r="347" spans="1:4">
      <c r="A347" s="1" t="s">
        <v>41</v>
      </c>
      <c r="B347" s="1" t="s">
        <v>3</v>
      </c>
      <c r="C347" s="1" t="s">
        <v>24</v>
      </c>
      <c r="D347" s="1">
        <v>336</v>
      </c>
    </row>
    <row r="348" spans="1:4">
      <c r="A348" s="1" t="s">
        <v>41</v>
      </c>
      <c r="B348" s="1" t="s">
        <v>3</v>
      </c>
      <c r="C348" s="1" t="s">
        <v>25</v>
      </c>
      <c r="D348" s="1">
        <v>335</v>
      </c>
    </row>
    <row r="349" spans="1:4">
      <c r="A349" s="1" t="s">
        <v>41</v>
      </c>
      <c r="B349" s="1" t="s">
        <v>3</v>
      </c>
      <c r="C349" s="1" t="s">
        <v>26</v>
      </c>
      <c r="D349" s="1">
        <v>340</v>
      </c>
    </row>
    <row r="350" spans="1:4">
      <c r="A350" s="1" t="s">
        <v>41</v>
      </c>
      <c r="B350" s="1" t="s">
        <v>3</v>
      </c>
      <c r="C350" s="1" t="s">
        <v>27</v>
      </c>
      <c r="D350" s="1">
        <v>318</v>
      </c>
    </row>
    <row r="351" spans="1:4">
      <c r="A351" s="1" t="s">
        <v>41</v>
      </c>
      <c r="B351" s="1" t="s">
        <v>3</v>
      </c>
      <c r="C351" s="1" t="s">
        <v>28</v>
      </c>
      <c r="D351" s="1">
        <v>347</v>
      </c>
    </row>
  </sheetData>
  <sheetProtection sheet="1" objects="1" scenarios="1" selectLockedCells="1" selectUnlockedCells="1"/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C22" sqref="C22"/>
    </sheetView>
  </sheetViews>
  <sheetFormatPr defaultColWidth="10.875" defaultRowHeight="15.75"/>
  <cols>
    <col min="1" max="1" width="16.125" style="1" customWidth="1"/>
    <col min="2" max="2" width="25.125" style="1" customWidth="1"/>
    <col min="3" max="3" width="31.375" style="1" customWidth="1"/>
    <col min="4" max="10" width="0" style="1" hidden="1" customWidth="1"/>
    <col min="11" max="16384" width="10.875" style="1"/>
  </cols>
  <sheetData>
    <row r="1" spans="1:11">
      <c r="A1" s="3" t="s">
        <v>42</v>
      </c>
      <c r="B1" s="3" t="s">
        <v>44</v>
      </c>
      <c r="C1" s="3" t="s">
        <v>45</v>
      </c>
      <c r="D1" s="3" t="s">
        <v>46</v>
      </c>
      <c r="E1" s="3" t="s">
        <v>47</v>
      </c>
      <c r="F1" s="3" t="s">
        <v>48</v>
      </c>
      <c r="G1" s="3" t="s">
        <v>49</v>
      </c>
      <c r="H1" s="3" t="s">
        <v>50</v>
      </c>
      <c r="I1" s="3" t="s">
        <v>51</v>
      </c>
      <c r="J1" s="3" t="s">
        <v>52</v>
      </c>
      <c r="K1" s="3"/>
    </row>
    <row r="2" spans="1:11">
      <c r="A2" s="1" t="s">
        <v>12</v>
      </c>
      <c r="B2" s="2">
        <v>134.99</v>
      </c>
      <c r="C2" s="1">
        <v>7</v>
      </c>
      <c r="D2" s="1" t="s">
        <v>53</v>
      </c>
      <c r="E2" s="1" t="s">
        <v>54</v>
      </c>
      <c r="F2" s="1" t="s">
        <v>55</v>
      </c>
      <c r="G2" s="1" t="s">
        <v>56</v>
      </c>
      <c r="H2" s="1" t="s">
        <v>57</v>
      </c>
      <c r="I2" s="1" t="s">
        <v>58</v>
      </c>
      <c r="J2" s="1" t="s">
        <v>59</v>
      </c>
    </row>
    <row r="3" spans="1:11">
      <c r="A3" s="1" t="s">
        <v>13</v>
      </c>
      <c r="B3" s="2">
        <v>139.77000000000001</v>
      </c>
      <c r="C3" s="1">
        <v>7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66</v>
      </c>
    </row>
    <row r="4" spans="1:11">
      <c r="A4" s="1" t="s">
        <v>14</v>
      </c>
      <c r="B4" s="2">
        <v>144.53</v>
      </c>
      <c r="C4" s="1">
        <v>7</v>
      </c>
      <c r="D4" s="1" t="s">
        <v>67</v>
      </c>
      <c r="E4" s="1" t="s">
        <v>68</v>
      </c>
      <c r="F4" s="1" t="s">
        <v>69</v>
      </c>
      <c r="G4" s="1" t="s">
        <v>70</v>
      </c>
      <c r="H4" s="1" t="s">
        <v>71</v>
      </c>
      <c r="I4" s="1" t="s">
        <v>72</v>
      </c>
      <c r="J4" s="1" t="s">
        <v>73</v>
      </c>
    </row>
    <row r="5" spans="1:11">
      <c r="A5" s="1" t="s">
        <v>15</v>
      </c>
      <c r="B5" s="2">
        <v>150.09</v>
      </c>
      <c r="C5" s="1">
        <v>7</v>
      </c>
      <c r="D5" s="1" t="s">
        <v>74</v>
      </c>
      <c r="E5" s="1" t="s">
        <v>75</v>
      </c>
      <c r="F5" s="1" t="s">
        <v>83</v>
      </c>
      <c r="G5" s="1" t="s">
        <v>76</v>
      </c>
      <c r="H5" s="1" t="s">
        <v>77</v>
      </c>
      <c r="I5" s="1" t="s">
        <v>78</v>
      </c>
      <c r="J5" s="1" t="s">
        <v>82</v>
      </c>
    </row>
    <row r="6" spans="1:11">
      <c r="A6" s="1" t="s">
        <v>16</v>
      </c>
      <c r="B6" s="2">
        <v>156.38</v>
      </c>
      <c r="C6" s="1">
        <v>7</v>
      </c>
      <c r="D6" s="1" t="s">
        <v>79</v>
      </c>
      <c r="E6" s="1" t="s">
        <v>80</v>
      </c>
      <c r="F6" s="1" t="s">
        <v>81</v>
      </c>
      <c r="G6" s="1" t="s">
        <v>84</v>
      </c>
      <c r="H6" s="1" t="s">
        <v>85</v>
      </c>
      <c r="I6" s="1" t="s">
        <v>86</v>
      </c>
      <c r="J6" s="1" t="s">
        <v>87</v>
      </c>
    </row>
    <row r="7" spans="1:11">
      <c r="A7" s="1" t="s">
        <v>17</v>
      </c>
      <c r="B7" s="2">
        <v>163.55000000000001</v>
      </c>
      <c r="C7" s="1">
        <v>7</v>
      </c>
      <c r="D7" s="1" t="s">
        <v>81</v>
      </c>
      <c r="E7" s="1" t="s">
        <v>84</v>
      </c>
      <c r="F7" s="1" t="s">
        <v>85</v>
      </c>
      <c r="G7" s="1" t="s">
        <v>86</v>
      </c>
      <c r="H7" s="1" t="s">
        <v>88</v>
      </c>
      <c r="I7" s="1" t="s">
        <v>89</v>
      </c>
      <c r="J7" s="1" t="s">
        <v>90</v>
      </c>
    </row>
    <row r="8" spans="1:11">
      <c r="A8" s="1" t="s">
        <v>18</v>
      </c>
      <c r="B8" s="2">
        <v>168.68</v>
      </c>
      <c r="C8" s="1">
        <v>7</v>
      </c>
      <c r="D8" s="1" t="s">
        <v>91</v>
      </c>
      <c r="E8" s="1" t="s">
        <v>92</v>
      </c>
      <c r="F8" s="1" t="s">
        <v>93</v>
      </c>
      <c r="G8" s="1" t="s">
        <v>94</v>
      </c>
      <c r="H8" s="1" t="s">
        <v>95</v>
      </c>
      <c r="I8" s="1" t="s">
        <v>96</v>
      </c>
      <c r="J8" s="1" t="s">
        <v>97</v>
      </c>
    </row>
    <row r="9" spans="1:11">
      <c r="A9" s="1" t="s">
        <v>19</v>
      </c>
      <c r="B9" s="2">
        <v>172.83</v>
      </c>
      <c r="C9" s="1">
        <v>7</v>
      </c>
      <c r="D9" s="1" t="s">
        <v>98</v>
      </c>
      <c r="E9" s="1" t="s">
        <v>88</v>
      </c>
      <c r="F9" s="1" t="s">
        <v>89</v>
      </c>
      <c r="G9" s="1" t="s">
        <v>99</v>
      </c>
      <c r="H9" s="1" t="s">
        <v>100</v>
      </c>
      <c r="I9" s="1" t="s">
        <v>101</v>
      </c>
      <c r="J9" s="1" t="s">
        <v>102</v>
      </c>
    </row>
    <row r="10" spans="1:11">
      <c r="A10" s="1" t="s">
        <v>20</v>
      </c>
      <c r="B10" s="2">
        <v>176.32</v>
      </c>
      <c r="C10" s="1">
        <v>7</v>
      </c>
      <c r="D10" s="1" t="s">
        <v>103</v>
      </c>
      <c r="E10" s="1" t="s">
        <v>104</v>
      </c>
      <c r="F10" s="1" t="s">
        <v>105</v>
      </c>
      <c r="G10" s="1" t="s">
        <v>106</v>
      </c>
      <c r="H10" s="1" t="s">
        <v>107</v>
      </c>
      <c r="I10" s="1" t="s">
        <v>108</v>
      </c>
      <c r="J10" s="1" t="s">
        <v>109</v>
      </c>
    </row>
    <row r="11" spans="1:11">
      <c r="A11" s="1" t="s">
        <v>21</v>
      </c>
      <c r="B11" s="2">
        <v>177.67</v>
      </c>
      <c r="C11" s="1">
        <v>7</v>
      </c>
      <c r="D11" s="1" t="s">
        <v>88</v>
      </c>
      <c r="E11" s="1" t="s">
        <v>89</v>
      </c>
      <c r="F11" s="1" t="s">
        <v>99</v>
      </c>
      <c r="G11" s="1" t="s">
        <v>100</v>
      </c>
      <c r="H11" s="1" t="s">
        <v>101</v>
      </c>
      <c r="I11" s="1" t="s">
        <v>110</v>
      </c>
      <c r="J11" s="1" t="s">
        <v>111</v>
      </c>
    </row>
    <row r="12" spans="1:11">
      <c r="A12" s="1" t="s">
        <v>22</v>
      </c>
      <c r="B12" s="2">
        <v>177.67</v>
      </c>
      <c r="C12" s="1">
        <v>7</v>
      </c>
      <c r="D12" s="1" t="s">
        <v>88</v>
      </c>
      <c r="E12" s="1" t="s">
        <v>89</v>
      </c>
      <c r="F12" s="1" t="s">
        <v>99</v>
      </c>
      <c r="G12" s="1" t="s">
        <v>100</v>
      </c>
      <c r="H12" s="1" t="s">
        <v>101</v>
      </c>
      <c r="I12" s="1" t="s">
        <v>110</v>
      </c>
      <c r="J12" s="1" t="s">
        <v>111</v>
      </c>
    </row>
    <row r="13" spans="1:11">
      <c r="A13" s="1" t="s">
        <v>23</v>
      </c>
      <c r="B13" s="2">
        <v>177.67</v>
      </c>
      <c r="C13" s="1">
        <v>7</v>
      </c>
      <c r="D13" s="1" t="s">
        <v>88</v>
      </c>
      <c r="E13" s="1" t="s">
        <v>89</v>
      </c>
      <c r="F13" s="1" t="s">
        <v>99</v>
      </c>
      <c r="G13" s="1" t="s">
        <v>100</v>
      </c>
      <c r="H13" s="1" t="s">
        <v>101</v>
      </c>
      <c r="I13" s="1" t="s">
        <v>110</v>
      </c>
      <c r="J13" s="1" t="s">
        <v>111</v>
      </c>
    </row>
  </sheetData>
  <sheetProtection sheet="1" objects="1" scenarios="1" selectLockedCells="1" selectUnlockedCells="1"/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10" sqref="A10"/>
    </sheetView>
  </sheetViews>
  <sheetFormatPr defaultColWidth="11" defaultRowHeight="15.75"/>
  <cols>
    <col min="1" max="1" width="28" customWidth="1"/>
  </cols>
  <sheetData>
    <row r="1" spans="1:2">
      <c r="A1" s="1" t="s">
        <v>37</v>
      </c>
      <c r="B1" s="1" t="s">
        <v>12</v>
      </c>
    </row>
    <row r="2" spans="1:2">
      <c r="A2" s="1" t="s">
        <v>38</v>
      </c>
      <c r="B2" s="1" t="s">
        <v>13</v>
      </c>
    </row>
    <row r="3" spans="1:2">
      <c r="A3" s="1" t="s">
        <v>2</v>
      </c>
      <c r="B3" s="1" t="s">
        <v>14</v>
      </c>
    </row>
    <row r="4" spans="1:2">
      <c r="A4" s="1" t="s">
        <v>35</v>
      </c>
      <c r="B4" s="1" t="s">
        <v>15</v>
      </c>
    </row>
    <row r="5" spans="1:2">
      <c r="A5" s="1" t="s">
        <v>32</v>
      </c>
      <c r="B5" s="1" t="s">
        <v>16</v>
      </c>
    </row>
    <row r="6" spans="1:2">
      <c r="A6" s="1" t="s">
        <v>29</v>
      </c>
      <c r="B6" s="1" t="s">
        <v>17</v>
      </c>
    </row>
    <row r="7" spans="1:2">
      <c r="A7" s="1" t="s">
        <v>134</v>
      </c>
      <c r="B7" s="1" t="s">
        <v>18</v>
      </c>
    </row>
    <row r="8" spans="1:2">
      <c r="A8" s="1" t="s">
        <v>31</v>
      </c>
      <c r="B8" s="1" t="s">
        <v>19</v>
      </c>
    </row>
    <row r="9" spans="1:2">
      <c r="A9" s="1" t="s">
        <v>135</v>
      </c>
      <c r="B9" s="1" t="s">
        <v>20</v>
      </c>
    </row>
    <row r="10" spans="1:2">
      <c r="A10" s="1" t="s">
        <v>34</v>
      </c>
      <c r="B10" s="1" t="s">
        <v>21</v>
      </c>
    </row>
    <row r="11" spans="1:2">
      <c r="A11" s="1" t="s">
        <v>30</v>
      </c>
      <c r="B11" s="1" t="s">
        <v>22</v>
      </c>
    </row>
    <row r="12" spans="1:2">
      <c r="A12" s="1" t="s">
        <v>33</v>
      </c>
      <c r="B12" s="1" t="s">
        <v>23</v>
      </c>
    </row>
    <row r="13" spans="1:2">
      <c r="A13" s="1" t="s">
        <v>36</v>
      </c>
    </row>
    <row r="14" spans="1:2">
      <c r="A14" s="1" t="s">
        <v>39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workbookViewId="0">
      <selection activeCell="B12" sqref="B1:B12"/>
    </sheetView>
  </sheetViews>
  <sheetFormatPr defaultColWidth="11" defaultRowHeight="15.75"/>
  <cols>
    <col min="1" max="1" width="36.125" style="1" customWidth="1"/>
    <col min="2" max="2" width="17.5" style="1" customWidth="1"/>
    <col min="3" max="3" width="16.875" style="1" customWidth="1"/>
    <col min="4" max="4" width="49.375" style="1" customWidth="1"/>
    <col min="5" max="5" width="18.125" style="1" customWidth="1"/>
  </cols>
  <sheetData>
    <row r="1" spans="1:12">
      <c r="A1" s="3" t="s">
        <v>0</v>
      </c>
      <c r="B1" s="3" t="s">
        <v>1</v>
      </c>
      <c r="C1" s="3" t="s">
        <v>42</v>
      </c>
      <c r="D1" s="3" t="s">
        <v>116</v>
      </c>
      <c r="E1" s="3" t="s">
        <v>43</v>
      </c>
      <c r="F1" s="3" t="s">
        <v>46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51</v>
      </c>
      <c r="L1" s="3" t="s">
        <v>52</v>
      </c>
    </row>
    <row r="2" spans="1:12">
      <c r="A2" s="1" t="s">
        <v>2</v>
      </c>
      <c r="B2" s="1" t="s">
        <v>3</v>
      </c>
      <c r="C2" s="1" t="s">
        <v>12</v>
      </c>
      <c r="D2" s="1" t="str">
        <f t="shared" ref="D2:D4" si="0">A2&amp;C2</f>
        <v>Canada8 years</v>
      </c>
      <c r="E2" s="1">
        <v>199010</v>
      </c>
      <c r="F2">
        <f>E2*0.191</f>
        <v>38010.910000000003</v>
      </c>
      <c r="G2">
        <f>E2*0.15</f>
        <v>29851.5</v>
      </c>
      <c r="H2">
        <f>E2*0.092</f>
        <v>18308.919999999998</v>
      </c>
      <c r="I2">
        <f>E2*0.044</f>
        <v>8756.4399999999987</v>
      </c>
      <c r="J2">
        <f>E2*0.017</f>
        <v>3383.17</v>
      </c>
      <c r="K2">
        <f>E2*0.005</f>
        <v>995.05000000000007</v>
      </c>
      <c r="L2">
        <f>E2*0.001</f>
        <v>199.01</v>
      </c>
    </row>
    <row r="3" spans="1:12">
      <c r="A3" s="1" t="s">
        <v>2</v>
      </c>
      <c r="B3" s="1" t="s">
        <v>3</v>
      </c>
      <c r="C3" s="1" t="s">
        <v>13</v>
      </c>
      <c r="D3" s="1" t="str">
        <f t="shared" si="0"/>
        <v>Canada9 years</v>
      </c>
      <c r="E3" s="1">
        <v>193898</v>
      </c>
      <c r="F3">
        <f t="shared" ref="F3:F45" si="1">E3*0.191</f>
        <v>37034.518000000004</v>
      </c>
      <c r="G3">
        <f t="shared" ref="G3:G45" si="2">E3*0.15</f>
        <v>29084.7</v>
      </c>
      <c r="H3">
        <f t="shared" ref="H3:H45" si="3">E3*0.092</f>
        <v>17838.615999999998</v>
      </c>
      <c r="I3">
        <f t="shared" ref="I3:I45" si="4">E3*0.044</f>
        <v>8531.5119999999988</v>
      </c>
      <c r="J3">
        <f t="shared" ref="J3:J45" si="5">E3*0.017</f>
        <v>3296.2660000000001</v>
      </c>
      <c r="K3">
        <f t="shared" ref="K3:K45" si="6">E3*0.005</f>
        <v>969.49</v>
      </c>
      <c r="L3">
        <f t="shared" ref="L3:L45" si="7">E3*0.001</f>
        <v>193.898</v>
      </c>
    </row>
    <row r="4" spans="1:12">
      <c r="A4" s="1" t="s">
        <v>2</v>
      </c>
      <c r="B4" s="1" t="s">
        <v>3</v>
      </c>
      <c r="C4" s="1" t="s">
        <v>14</v>
      </c>
      <c r="D4" s="1" t="str">
        <f t="shared" si="0"/>
        <v>Canada10 years</v>
      </c>
      <c r="E4" s="1">
        <v>191064</v>
      </c>
      <c r="F4">
        <f t="shared" si="1"/>
        <v>36493.224000000002</v>
      </c>
      <c r="G4">
        <f t="shared" si="2"/>
        <v>28659.599999999999</v>
      </c>
      <c r="H4">
        <f t="shared" si="3"/>
        <v>17577.887999999999</v>
      </c>
      <c r="I4">
        <f t="shared" si="4"/>
        <v>8406.8159999999989</v>
      </c>
      <c r="J4">
        <f t="shared" si="5"/>
        <v>3248.0880000000002</v>
      </c>
      <c r="K4">
        <f t="shared" si="6"/>
        <v>955.32</v>
      </c>
      <c r="L4">
        <f t="shared" si="7"/>
        <v>191.06399999999999</v>
      </c>
    </row>
    <row r="5" spans="1:12">
      <c r="A5" s="1" t="s">
        <v>2</v>
      </c>
      <c r="B5" s="1" t="s">
        <v>3</v>
      </c>
      <c r="C5" s="1" t="s">
        <v>15</v>
      </c>
      <c r="D5" s="1" t="str">
        <f>A5&amp;C5</f>
        <v>Canada11 years</v>
      </c>
      <c r="E5" s="1">
        <v>192197</v>
      </c>
      <c r="F5">
        <f t="shared" si="1"/>
        <v>36709.627</v>
      </c>
      <c r="G5">
        <f t="shared" si="2"/>
        <v>28829.55</v>
      </c>
      <c r="H5">
        <f t="shared" si="3"/>
        <v>17682.124</v>
      </c>
      <c r="I5">
        <f t="shared" si="4"/>
        <v>8456.6679999999997</v>
      </c>
      <c r="J5">
        <f t="shared" si="5"/>
        <v>3267.3490000000002</v>
      </c>
      <c r="K5">
        <f t="shared" si="6"/>
        <v>960.98500000000001</v>
      </c>
      <c r="L5">
        <f t="shared" si="7"/>
        <v>192.197</v>
      </c>
    </row>
    <row r="6" spans="1:12">
      <c r="A6" s="1" t="s">
        <v>2</v>
      </c>
      <c r="B6" s="1" t="s">
        <v>3</v>
      </c>
      <c r="C6" s="1" t="s">
        <v>16</v>
      </c>
      <c r="D6" s="1" t="str">
        <f t="shared" ref="D6:D69" si="8">A6&amp;C6</f>
        <v>Canada12 years</v>
      </c>
      <c r="E6" s="1">
        <v>189350</v>
      </c>
      <c r="F6">
        <f t="shared" si="1"/>
        <v>36165.85</v>
      </c>
      <c r="G6">
        <f t="shared" si="2"/>
        <v>28402.5</v>
      </c>
      <c r="H6">
        <f t="shared" si="3"/>
        <v>17420.2</v>
      </c>
      <c r="I6">
        <f t="shared" si="4"/>
        <v>8331.4</v>
      </c>
      <c r="J6">
        <f t="shared" si="5"/>
        <v>3218.9500000000003</v>
      </c>
      <c r="K6">
        <f t="shared" si="6"/>
        <v>946.75</v>
      </c>
      <c r="L6">
        <f t="shared" si="7"/>
        <v>189.35</v>
      </c>
    </row>
    <row r="7" spans="1:12">
      <c r="A7" s="1" t="s">
        <v>2</v>
      </c>
      <c r="B7" s="1" t="s">
        <v>3</v>
      </c>
      <c r="C7" s="1" t="s">
        <v>17</v>
      </c>
      <c r="D7" s="1" t="str">
        <f t="shared" si="8"/>
        <v>Canada13 years</v>
      </c>
      <c r="E7" s="1">
        <v>190600</v>
      </c>
      <c r="F7">
        <f t="shared" si="1"/>
        <v>36404.6</v>
      </c>
      <c r="G7">
        <f t="shared" si="2"/>
        <v>28590</v>
      </c>
      <c r="H7">
        <f t="shared" si="3"/>
        <v>17535.2</v>
      </c>
      <c r="I7">
        <f t="shared" si="4"/>
        <v>8386.4</v>
      </c>
      <c r="J7">
        <f t="shared" si="5"/>
        <v>3240.2000000000003</v>
      </c>
      <c r="K7">
        <f t="shared" si="6"/>
        <v>953</v>
      </c>
      <c r="L7">
        <f t="shared" si="7"/>
        <v>190.6</v>
      </c>
    </row>
    <row r="8" spans="1:12">
      <c r="A8" s="1" t="s">
        <v>2</v>
      </c>
      <c r="B8" s="1" t="s">
        <v>3</v>
      </c>
      <c r="C8" s="1" t="s">
        <v>18</v>
      </c>
      <c r="D8" s="1" t="str">
        <f t="shared" si="8"/>
        <v>Canada14 years</v>
      </c>
      <c r="E8" s="1">
        <v>194296</v>
      </c>
      <c r="F8">
        <f t="shared" si="1"/>
        <v>37110.536</v>
      </c>
      <c r="G8">
        <f t="shared" si="2"/>
        <v>29144.399999999998</v>
      </c>
      <c r="H8">
        <f t="shared" si="3"/>
        <v>17875.232</v>
      </c>
      <c r="I8">
        <f t="shared" si="4"/>
        <v>8549.0239999999994</v>
      </c>
      <c r="J8">
        <f t="shared" si="5"/>
        <v>3303.0320000000002</v>
      </c>
      <c r="K8">
        <f t="shared" si="6"/>
        <v>971.48</v>
      </c>
      <c r="L8">
        <f t="shared" si="7"/>
        <v>194.29599999999999</v>
      </c>
    </row>
    <row r="9" spans="1:12">
      <c r="A9" s="1" t="s">
        <v>2</v>
      </c>
      <c r="B9" s="1" t="s">
        <v>3</v>
      </c>
      <c r="C9" s="1" t="s">
        <v>19</v>
      </c>
      <c r="D9" s="1" t="str">
        <f t="shared" si="8"/>
        <v>Canada15 years</v>
      </c>
      <c r="E9" s="1">
        <v>201027</v>
      </c>
      <c r="F9">
        <f t="shared" si="1"/>
        <v>38396.156999999999</v>
      </c>
      <c r="G9">
        <f t="shared" si="2"/>
        <v>30154.05</v>
      </c>
      <c r="H9">
        <f t="shared" si="3"/>
        <v>18494.484</v>
      </c>
      <c r="I9">
        <f t="shared" si="4"/>
        <v>8845.1880000000001</v>
      </c>
      <c r="J9">
        <f t="shared" si="5"/>
        <v>3417.4590000000003</v>
      </c>
      <c r="K9">
        <f t="shared" si="6"/>
        <v>1005.135</v>
      </c>
      <c r="L9">
        <f t="shared" si="7"/>
        <v>201.02700000000002</v>
      </c>
    </row>
    <row r="10" spans="1:12">
      <c r="A10" s="1" t="s">
        <v>2</v>
      </c>
      <c r="B10" s="1" t="s">
        <v>3</v>
      </c>
      <c r="C10" s="1" t="s">
        <v>20</v>
      </c>
      <c r="D10" s="1" t="str">
        <f t="shared" si="8"/>
        <v>Canada16 years</v>
      </c>
      <c r="E10" s="1">
        <v>203726</v>
      </c>
      <c r="F10">
        <f t="shared" si="1"/>
        <v>38911.665999999997</v>
      </c>
      <c r="G10">
        <f t="shared" si="2"/>
        <v>30558.899999999998</v>
      </c>
      <c r="H10">
        <f t="shared" si="3"/>
        <v>18742.792000000001</v>
      </c>
      <c r="I10">
        <f t="shared" si="4"/>
        <v>8963.9439999999995</v>
      </c>
      <c r="J10">
        <f t="shared" si="5"/>
        <v>3463.3420000000001</v>
      </c>
      <c r="K10">
        <f t="shared" si="6"/>
        <v>1018.63</v>
      </c>
      <c r="L10">
        <f t="shared" si="7"/>
        <v>203.726</v>
      </c>
    </row>
    <row r="11" spans="1:12">
      <c r="A11" s="1" t="s">
        <v>2</v>
      </c>
      <c r="B11" s="1" t="s">
        <v>3</v>
      </c>
      <c r="C11" s="1" t="s">
        <v>21</v>
      </c>
      <c r="D11" s="1" t="str">
        <f t="shared" si="8"/>
        <v>Canada17 years</v>
      </c>
      <c r="E11" s="1">
        <v>211338</v>
      </c>
      <c r="F11">
        <f t="shared" si="1"/>
        <v>40365.557999999997</v>
      </c>
      <c r="G11">
        <f t="shared" si="2"/>
        <v>31700.699999999997</v>
      </c>
      <c r="H11">
        <f t="shared" si="3"/>
        <v>19443.096000000001</v>
      </c>
      <c r="I11">
        <f t="shared" si="4"/>
        <v>9298.8719999999994</v>
      </c>
      <c r="J11">
        <f t="shared" si="5"/>
        <v>3592.7460000000001</v>
      </c>
      <c r="K11">
        <f t="shared" si="6"/>
        <v>1056.69</v>
      </c>
      <c r="L11">
        <f t="shared" si="7"/>
        <v>211.33799999999999</v>
      </c>
    </row>
    <row r="12" spans="1:12">
      <c r="A12" s="1" t="s">
        <v>2</v>
      </c>
      <c r="B12" s="1" t="s">
        <v>3</v>
      </c>
      <c r="C12" s="1" t="s">
        <v>22</v>
      </c>
      <c r="D12" s="1" t="str">
        <f t="shared" si="8"/>
        <v>Canada18 years</v>
      </c>
      <c r="E12" s="1">
        <v>223682</v>
      </c>
      <c r="F12">
        <f t="shared" si="1"/>
        <v>42723.262000000002</v>
      </c>
      <c r="G12">
        <f t="shared" si="2"/>
        <v>33552.299999999996</v>
      </c>
      <c r="H12">
        <f t="shared" si="3"/>
        <v>20578.743999999999</v>
      </c>
      <c r="I12">
        <f t="shared" si="4"/>
        <v>9842.0079999999998</v>
      </c>
      <c r="J12">
        <f t="shared" si="5"/>
        <v>3802.5940000000001</v>
      </c>
      <c r="K12">
        <f t="shared" si="6"/>
        <v>1118.4100000000001</v>
      </c>
      <c r="L12">
        <f t="shared" si="7"/>
        <v>223.68200000000002</v>
      </c>
    </row>
    <row r="13" spans="1:12">
      <c r="A13" s="1" t="s">
        <v>2</v>
      </c>
      <c r="B13" s="1" t="s">
        <v>3</v>
      </c>
      <c r="C13" s="1" t="s">
        <v>23</v>
      </c>
      <c r="D13" s="1" t="str">
        <f t="shared" si="8"/>
        <v>Canada19 years</v>
      </c>
      <c r="E13" s="1">
        <v>239753</v>
      </c>
      <c r="F13">
        <f t="shared" si="1"/>
        <v>45792.823000000004</v>
      </c>
      <c r="G13">
        <f t="shared" si="2"/>
        <v>35962.949999999997</v>
      </c>
      <c r="H13">
        <f t="shared" si="3"/>
        <v>22057.275999999998</v>
      </c>
      <c r="I13">
        <f t="shared" si="4"/>
        <v>10549.132</v>
      </c>
      <c r="J13">
        <f t="shared" si="5"/>
        <v>4075.8010000000004</v>
      </c>
      <c r="K13">
        <f t="shared" si="6"/>
        <v>1198.7650000000001</v>
      </c>
      <c r="L13">
        <f t="shared" si="7"/>
        <v>239.75300000000001</v>
      </c>
    </row>
    <row r="14" spans="1:12">
      <c r="A14" s="1" t="s">
        <v>29</v>
      </c>
      <c r="B14" s="1" t="s">
        <v>3</v>
      </c>
      <c r="C14" s="1" t="s">
        <v>12</v>
      </c>
      <c r="D14" s="1" t="str">
        <f t="shared" si="8"/>
        <v>Newfoundland and Labrador8 years</v>
      </c>
      <c r="E14" s="1">
        <v>2695</v>
      </c>
      <c r="F14">
        <f t="shared" si="1"/>
        <v>514.745</v>
      </c>
      <c r="G14">
        <f t="shared" si="2"/>
        <v>404.25</v>
      </c>
      <c r="H14">
        <f t="shared" si="3"/>
        <v>247.94</v>
      </c>
      <c r="I14">
        <f t="shared" si="4"/>
        <v>118.58</v>
      </c>
      <c r="J14">
        <f t="shared" si="5"/>
        <v>45.815000000000005</v>
      </c>
      <c r="K14">
        <f t="shared" si="6"/>
        <v>13.475</v>
      </c>
      <c r="L14">
        <f t="shared" si="7"/>
        <v>2.6949999999999998</v>
      </c>
    </row>
    <row r="15" spans="1:12">
      <c r="A15" s="1" t="s">
        <v>29</v>
      </c>
      <c r="B15" s="1" t="s">
        <v>3</v>
      </c>
      <c r="C15" s="1" t="s">
        <v>13</v>
      </c>
      <c r="D15" s="1" t="str">
        <f t="shared" si="8"/>
        <v>Newfoundland and Labrador9 years</v>
      </c>
      <c r="E15" s="1">
        <v>2645</v>
      </c>
      <c r="F15">
        <f t="shared" si="1"/>
        <v>505.19499999999999</v>
      </c>
      <c r="G15">
        <f t="shared" si="2"/>
        <v>396.75</v>
      </c>
      <c r="H15">
        <f t="shared" si="3"/>
        <v>243.34</v>
      </c>
      <c r="I15">
        <f t="shared" si="4"/>
        <v>116.38</v>
      </c>
      <c r="J15">
        <f t="shared" si="5"/>
        <v>44.965000000000003</v>
      </c>
      <c r="K15">
        <f t="shared" si="6"/>
        <v>13.225</v>
      </c>
      <c r="L15">
        <f t="shared" si="7"/>
        <v>2.645</v>
      </c>
    </row>
    <row r="16" spans="1:12">
      <c r="A16" s="1" t="s">
        <v>29</v>
      </c>
      <c r="B16" s="1" t="s">
        <v>3</v>
      </c>
      <c r="C16" s="1" t="s">
        <v>14</v>
      </c>
      <c r="D16" s="1" t="str">
        <f t="shared" si="8"/>
        <v>Newfoundland and Labrador10 years</v>
      </c>
      <c r="E16" s="1">
        <v>2624</v>
      </c>
      <c r="F16">
        <f t="shared" si="1"/>
        <v>501.18400000000003</v>
      </c>
      <c r="G16">
        <f t="shared" si="2"/>
        <v>393.59999999999997</v>
      </c>
      <c r="H16">
        <f t="shared" si="3"/>
        <v>241.40799999999999</v>
      </c>
      <c r="I16">
        <f t="shared" si="4"/>
        <v>115.45599999999999</v>
      </c>
      <c r="J16">
        <f t="shared" si="5"/>
        <v>44.608000000000004</v>
      </c>
      <c r="K16">
        <f t="shared" si="6"/>
        <v>13.120000000000001</v>
      </c>
      <c r="L16">
        <f t="shared" si="7"/>
        <v>2.6240000000000001</v>
      </c>
    </row>
    <row r="17" spans="1:12">
      <c r="A17" s="1" t="s">
        <v>29</v>
      </c>
      <c r="B17" s="1" t="s">
        <v>3</v>
      </c>
      <c r="C17" s="1" t="s">
        <v>15</v>
      </c>
      <c r="D17" s="1" t="str">
        <f t="shared" si="8"/>
        <v>Newfoundland and Labrador11 years</v>
      </c>
      <c r="E17" s="1">
        <v>2709</v>
      </c>
      <c r="F17">
        <f t="shared" si="1"/>
        <v>517.41899999999998</v>
      </c>
      <c r="G17">
        <f t="shared" si="2"/>
        <v>406.34999999999997</v>
      </c>
      <c r="H17">
        <f t="shared" si="3"/>
        <v>249.22800000000001</v>
      </c>
      <c r="I17">
        <f t="shared" si="4"/>
        <v>119.196</v>
      </c>
      <c r="J17">
        <f t="shared" si="5"/>
        <v>46.053000000000004</v>
      </c>
      <c r="K17">
        <f t="shared" si="6"/>
        <v>13.545</v>
      </c>
      <c r="L17">
        <f t="shared" si="7"/>
        <v>2.7090000000000001</v>
      </c>
    </row>
    <row r="18" spans="1:12">
      <c r="A18" s="1" t="s">
        <v>29</v>
      </c>
      <c r="B18" s="1" t="s">
        <v>3</v>
      </c>
      <c r="C18" s="1" t="s">
        <v>16</v>
      </c>
      <c r="D18" s="1" t="str">
        <f t="shared" si="8"/>
        <v>Newfoundland and Labrador12 years</v>
      </c>
      <c r="E18" s="1">
        <v>2575</v>
      </c>
      <c r="F18">
        <f t="shared" si="1"/>
        <v>491.82499999999999</v>
      </c>
      <c r="G18">
        <f t="shared" si="2"/>
        <v>386.25</v>
      </c>
      <c r="H18">
        <f t="shared" si="3"/>
        <v>236.9</v>
      </c>
      <c r="I18">
        <f t="shared" si="4"/>
        <v>113.3</v>
      </c>
      <c r="J18">
        <f t="shared" si="5"/>
        <v>43.775000000000006</v>
      </c>
      <c r="K18">
        <f t="shared" si="6"/>
        <v>12.875</v>
      </c>
      <c r="L18">
        <f t="shared" si="7"/>
        <v>2.5750000000000002</v>
      </c>
    </row>
    <row r="19" spans="1:12">
      <c r="A19" s="1" t="s">
        <v>29</v>
      </c>
      <c r="B19" s="1" t="s">
        <v>3</v>
      </c>
      <c r="C19" s="1" t="s">
        <v>17</v>
      </c>
      <c r="D19" s="1" t="str">
        <f t="shared" si="8"/>
        <v>Newfoundland and Labrador13 years</v>
      </c>
      <c r="E19" s="1">
        <v>2636</v>
      </c>
      <c r="F19">
        <f t="shared" si="1"/>
        <v>503.476</v>
      </c>
      <c r="G19">
        <f t="shared" si="2"/>
        <v>395.4</v>
      </c>
      <c r="H19">
        <f t="shared" si="3"/>
        <v>242.512</v>
      </c>
      <c r="I19">
        <f t="shared" si="4"/>
        <v>115.98399999999999</v>
      </c>
      <c r="J19">
        <f t="shared" si="5"/>
        <v>44.812000000000005</v>
      </c>
      <c r="K19">
        <f t="shared" si="6"/>
        <v>13.18</v>
      </c>
      <c r="L19">
        <f t="shared" si="7"/>
        <v>2.6360000000000001</v>
      </c>
    </row>
    <row r="20" spans="1:12">
      <c r="A20" s="1" t="s">
        <v>29</v>
      </c>
      <c r="B20" s="1" t="s">
        <v>3</v>
      </c>
      <c r="C20" s="1" t="s">
        <v>18</v>
      </c>
      <c r="D20" s="1" t="str">
        <f t="shared" si="8"/>
        <v>Newfoundland and Labrador14 years</v>
      </c>
      <c r="E20" s="1">
        <v>2691</v>
      </c>
      <c r="F20">
        <f t="shared" si="1"/>
        <v>513.98099999999999</v>
      </c>
      <c r="G20">
        <f t="shared" si="2"/>
        <v>403.65</v>
      </c>
      <c r="H20">
        <f t="shared" si="3"/>
        <v>247.572</v>
      </c>
      <c r="I20">
        <f t="shared" si="4"/>
        <v>118.404</v>
      </c>
      <c r="J20">
        <f t="shared" si="5"/>
        <v>45.747</v>
      </c>
      <c r="K20">
        <f t="shared" si="6"/>
        <v>13.455</v>
      </c>
      <c r="L20">
        <f t="shared" si="7"/>
        <v>2.6909999999999998</v>
      </c>
    </row>
    <row r="21" spans="1:12">
      <c r="A21" s="1" t="s">
        <v>29</v>
      </c>
      <c r="B21" s="1" t="s">
        <v>3</v>
      </c>
      <c r="C21" s="1" t="s">
        <v>19</v>
      </c>
      <c r="D21" s="1" t="str">
        <f t="shared" si="8"/>
        <v>Newfoundland and Labrador15 years</v>
      </c>
      <c r="E21" s="1">
        <v>2758</v>
      </c>
      <c r="F21">
        <f t="shared" si="1"/>
        <v>526.77800000000002</v>
      </c>
      <c r="G21">
        <f t="shared" si="2"/>
        <v>413.7</v>
      </c>
      <c r="H21">
        <f t="shared" si="3"/>
        <v>253.73599999999999</v>
      </c>
      <c r="I21">
        <f t="shared" si="4"/>
        <v>121.35199999999999</v>
      </c>
      <c r="J21">
        <f t="shared" si="5"/>
        <v>46.886000000000003</v>
      </c>
      <c r="K21">
        <f t="shared" si="6"/>
        <v>13.790000000000001</v>
      </c>
      <c r="L21">
        <f t="shared" si="7"/>
        <v>2.758</v>
      </c>
    </row>
    <row r="22" spans="1:12">
      <c r="A22" s="1" t="s">
        <v>29</v>
      </c>
      <c r="B22" s="1" t="s">
        <v>3</v>
      </c>
      <c r="C22" s="1" t="s">
        <v>20</v>
      </c>
      <c r="D22" s="1" t="str">
        <f t="shared" si="8"/>
        <v>Newfoundland and Labrador16 years</v>
      </c>
      <c r="E22" s="1">
        <v>2738</v>
      </c>
      <c r="F22">
        <f t="shared" si="1"/>
        <v>522.95799999999997</v>
      </c>
      <c r="G22">
        <f t="shared" si="2"/>
        <v>410.7</v>
      </c>
      <c r="H22">
        <f t="shared" si="3"/>
        <v>251.89599999999999</v>
      </c>
      <c r="I22">
        <f t="shared" si="4"/>
        <v>120.47199999999999</v>
      </c>
      <c r="J22">
        <f t="shared" si="5"/>
        <v>46.546000000000006</v>
      </c>
      <c r="K22">
        <f t="shared" si="6"/>
        <v>13.69</v>
      </c>
      <c r="L22">
        <f t="shared" si="7"/>
        <v>2.738</v>
      </c>
    </row>
    <row r="23" spans="1:12">
      <c r="A23" s="1" t="s">
        <v>29</v>
      </c>
      <c r="B23" s="1" t="s">
        <v>3</v>
      </c>
      <c r="C23" s="1" t="s">
        <v>21</v>
      </c>
      <c r="D23" s="1" t="str">
        <f t="shared" si="8"/>
        <v>Newfoundland and Labrador17 years</v>
      </c>
      <c r="E23" s="1">
        <v>2842</v>
      </c>
      <c r="F23">
        <f t="shared" si="1"/>
        <v>542.822</v>
      </c>
      <c r="G23">
        <f t="shared" si="2"/>
        <v>426.3</v>
      </c>
      <c r="H23">
        <f t="shared" si="3"/>
        <v>261.464</v>
      </c>
      <c r="I23">
        <f t="shared" si="4"/>
        <v>125.04799999999999</v>
      </c>
      <c r="J23">
        <f t="shared" si="5"/>
        <v>48.314</v>
      </c>
      <c r="K23">
        <f t="shared" si="6"/>
        <v>14.21</v>
      </c>
      <c r="L23">
        <f t="shared" si="7"/>
        <v>2.8420000000000001</v>
      </c>
    </row>
    <row r="24" spans="1:12">
      <c r="A24" s="1" t="s">
        <v>29</v>
      </c>
      <c r="B24" s="1" t="s">
        <v>3</v>
      </c>
      <c r="C24" s="1" t="s">
        <v>22</v>
      </c>
      <c r="D24" s="1" t="str">
        <f t="shared" si="8"/>
        <v>Newfoundland and Labrador18 years</v>
      </c>
      <c r="E24" s="1">
        <v>2851</v>
      </c>
      <c r="F24">
        <f t="shared" si="1"/>
        <v>544.54100000000005</v>
      </c>
      <c r="G24">
        <f t="shared" si="2"/>
        <v>427.65</v>
      </c>
      <c r="H24">
        <f t="shared" si="3"/>
        <v>262.29199999999997</v>
      </c>
      <c r="I24">
        <f t="shared" si="4"/>
        <v>125.44399999999999</v>
      </c>
      <c r="J24">
        <f t="shared" si="5"/>
        <v>48.467000000000006</v>
      </c>
      <c r="K24">
        <f t="shared" si="6"/>
        <v>14.255000000000001</v>
      </c>
      <c r="L24">
        <f t="shared" si="7"/>
        <v>2.851</v>
      </c>
    </row>
    <row r="25" spans="1:12">
      <c r="A25" s="1" t="s">
        <v>29</v>
      </c>
      <c r="B25" s="1" t="s">
        <v>3</v>
      </c>
      <c r="C25" s="1" t="s">
        <v>23</v>
      </c>
      <c r="D25" s="1" t="str">
        <f t="shared" si="8"/>
        <v>Newfoundland and Labrador19 years</v>
      </c>
      <c r="E25" s="1">
        <v>2996</v>
      </c>
      <c r="F25">
        <f t="shared" si="1"/>
        <v>572.23599999999999</v>
      </c>
      <c r="G25">
        <f t="shared" si="2"/>
        <v>449.4</v>
      </c>
      <c r="H25">
        <f t="shared" si="3"/>
        <v>275.63200000000001</v>
      </c>
      <c r="I25">
        <f t="shared" si="4"/>
        <v>131.82399999999998</v>
      </c>
      <c r="J25">
        <f t="shared" si="5"/>
        <v>50.932000000000002</v>
      </c>
      <c r="K25">
        <f t="shared" si="6"/>
        <v>14.98</v>
      </c>
      <c r="L25">
        <f t="shared" si="7"/>
        <v>2.996</v>
      </c>
    </row>
    <row r="26" spans="1:12">
      <c r="A26" s="1" t="s">
        <v>30</v>
      </c>
      <c r="B26" s="1" t="s">
        <v>3</v>
      </c>
      <c r="C26" s="1" t="s">
        <v>12</v>
      </c>
      <c r="D26" s="1" t="str">
        <f t="shared" si="8"/>
        <v>Prince Edward Island8 years</v>
      </c>
      <c r="E26" s="1">
        <v>827</v>
      </c>
      <c r="F26">
        <f t="shared" si="1"/>
        <v>157.95699999999999</v>
      </c>
      <c r="G26">
        <f t="shared" si="2"/>
        <v>124.05</v>
      </c>
      <c r="H26">
        <f t="shared" si="3"/>
        <v>76.084000000000003</v>
      </c>
      <c r="I26">
        <f t="shared" si="4"/>
        <v>36.387999999999998</v>
      </c>
      <c r="J26">
        <f t="shared" si="5"/>
        <v>14.059000000000001</v>
      </c>
      <c r="K26">
        <f t="shared" si="6"/>
        <v>4.1349999999999998</v>
      </c>
      <c r="L26">
        <f t="shared" si="7"/>
        <v>0.82700000000000007</v>
      </c>
    </row>
    <row r="27" spans="1:12">
      <c r="A27" s="1" t="s">
        <v>30</v>
      </c>
      <c r="B27" s="1" t="s">
        <v>3</v>
      </c>
      <c r="C27" s="1" t="s">
        <v>13</v>
      </c>
      <c r="D27" s="1" t="str">
        <f t="shared" si="8"/>
        <v>Prince Edward Island9 years</v>
      </c>
      <c r="E27" s="1">
        <v>777</v>
      </c>
      <c r="F27">
        <f t="shared" si="1"/>
        <v>148.40700000000001</v>
      </c>
      <c r="G27">
        <f t="shared" si="2"/>
        <v>116.55</v>
      </c>
      <c r="H27">
        <f t="shared" si="3"/>
        <v>71.483999999999995</v>
      </c>
      <c r="I27">
        <f t="shared" si="4"/>
        <v>34.187999999999995</v>
      </c>
      <c r="J27">
        <f t="shared" si="5"/>
        <v>13.209000000000001</v>
      </c>
      <c r="K27">
        <f t="shared" si="6"/>
        <v>3.8850000000000002</v>
      </c>
      <c r="L27">
        <f t="shared" si="7"/>
        <v>0.77700000000000002</v>
      </c>
    </row>
    <row r="28" spans="1:12">
      <c r="A28" s="1" t="s">
        <v>30</v>
      </c>
      <c r="B28" s="1" t="s">
        <v>3</v>
      </c>
      <c r="C28" s="1" t="s">
        <v>14</v>
      </c>
      <c r="D28" s="1" t="str">
        <f t="shared" si="8"/>
        <v>Prince Edward Island10 years</v>
      </c>
      <c r="E28" s="1">
        <v>799</v>
      </c>
      <c r="F28">
        <f t="shared" si="1"/>
        <v>152.60900000000001</v>
      </c>
      <c r="G28">
        <f t="shared" si="2"/>
        <v>119.85</v>
      </c>
      <c r="H28">
        <f t="shared" si="3"/>
        <v>73.507999999999996</v>
      </c>
      <c r="I28">
        <f t="shared" si="4"/>
        <v>35.155999999999999</v>
      </c>
      <c r="J28">
        <f t="shared" si="5"/>
        <v>13.583</v>
      </c>
      <c r="K28">
        <f t="shared" si="6"/>
        <v>3.9950000000000001</v>
      </c>
      <c r="L28">
        <f t="shared" si="7"/>
        <v>0.79900000000000004</v>
      </c>
    </row>
    <row r="29" spans="1:12">
      <c r="A29" s="1" t="s">
        <v>30</v>
      </c>
      <c r="B29" s="1" t="s">
        <v>3</v>
      </c>
      <c r="C29" s="1" t="s">
        <v>15</v>
      </c>
      <c r="D29" s="1" t="str">
        <f t="shared" si="8"/>
        <v>Prince Edward Island11 years</v>
      </c>
      <c r="E29" s="1">
        <v>802</v>
      </c>
      <c r="F29">
        <f t="shared" si="1"/>
        <v>153.18200000000002</v>
      </c>
      <c r="G29">
        <f t="shared" si="2"/>
        <v>120.3</v>
      </c>
      <c r="H29">
        <f t="shared" si="3"/>
        <v>73.783999999999992</v>
      </c>
      <c r="I29">
        <f t="shared" si="4"/>
        <v>35.287999999999997</v>
      </c>
      <c r="J29">
        <f t="shared" si="5"/>
        <v>13.634</v>
      </c>
      <c r="K29">
        <f t="shared" si="6"/>
        <v>4.01</v>
      </c>
      <c r="L29">
        <f t="shared" si="7"/>
        <v>0.80200000000000005</v>
      </c>
    </row>
    <row r="30" spans="1:12">
      <c r="A30" s="1" t="s">
        <v>30</v>
      </c>
      <c r="B30" s="1" t="s">
        <v>3</v>
      </c>
      <c r="C30" s="1" t="s">
        <v>16</v>
      </c>
      <c r="D30" s="1" t="str">
        <f t="shared" si="8"/>
        <v>Prince Edward Island12 years</v>
      </c>
      <c r="E30" s="1">
        <v>769</v>
      </c>
      <c r="F30">
        <f t="shared" si="1"/>
        <v>146.87899999999999</v>
      </c>
      <c r="G30">
        <f t="shared" si="2"/>
        <v>115.35</v>
      </c>
      <c r="H30">
        <f t="shared" si="3"/>
        <v>70.748000000000005</v>
      </c>
      <c r="I30">
        <f t="shared" si="4"/>
        <v>33.835999999999999</v>
      </c>
      <c r="J30">
        <f t="shared" si="5"/>
        <v>13.073</v>
      </c>
      <c r="K30">
        <f t="shared" si="6"/>
        <v>3.8450000000000002</v>
      </c>
      <c r="L30">
        <f t="shared" si="7"/>
        <v>0.76900000000000002</v>
      </c>
    </row>
    <row r="31" spans="1:12">
      <c r="A31" s="1" t="s">
        <v>30</v>
      </c>
      <c r="B31" s="1" t="s">
        <v>3</v>
      </c>
      <c r="C31" s="1" t="s">
        <v>17</v>
      </c>
      <c r="D31" s="1" t="str">
        <f t="shared" si="8"/>
        <v>Prince Edward Island13 years</v>
      </c>
      <c r="E31" s="1">
        <v>778</v>
      </c>
      <c r="F31">
        <f t="shared" si="1"/>
        <v>148.59800000000001</v>
      </c>
      <c r="G31">
        <f t="shared" si="2"/>
        <v>116.69999999999999</v>
      </c>
      <c r="H31">
        <f t="shared" si="3"/>
        <v>71.575999999999993</v>
      </c>
      <c r="I31">
        <f t="shared" si="4"/>
        <v>34.231999999999999</v>
      </c>
      <c r="J31">
        <f t="shared" si="5"/>
        <v>13.226000000000001</v>
      </c>
      <c r="K31">
        <f t="shared" si="6"/>
        <v>3.89</v>
      </c>
      <c r="L31">
        <f t="shared" si="7"/>
        <v>0.77800000000000002</v>
      </c>
    </row>
    <row r="32" spans="1:12">
      <c r="A32" s="1" t="s">
        <v>30</v>
      </c>
      <c r="B32" s="1" t="s">
        <v>3</v>
      </c>
      <c r="C32" s="1" t="s">
        <v>18</v>
      </c>
      <c r="D32" s="1" t="str">
        <f t="shared" si="8"/>
        <v>Prince Edward Island14 years</v>
      </c>
      <c r="E32" s="1">
        <v>844</v>
      </c>
      <c r="F32">
        <f t="shared" si="1"/>
        <v>161.20400000000001</v>
      </c>
      <c r="G32">
        <f t="shared" si="2"/>
        <v>126.6</v>
      </c>
      <c r="H32">
        <f t="shared" si="3"/>
        <v>77.647999999999996</v>
      </c>
      <c r="I32">
        <f t="shared" si="4"/>
        <v>37.135999999999996</v>
      </c>
      <c r="J32">
        <f t="shared" si="5"/>
        <v>14.348000000000001</v>
      </c>
      <c r="K32">
        <f t="shared" si="6"/>
        <v>4.22</v>
      </c>
      <c r="L32">
        <f t="shared" si="7"/>
        <v>0.84399999999999997</v>
      </c>
    </row>
    <row r="33" spans="1:12">
      <c r="A33" s="1" t="s">
        <v>30</v>
      </c>
      <c r="B33" s="1" t="s">
        <v>3</v>
      </c>
      <c r="C33" s="1" t="s">
        <v>19</v>
      </c>
      <c r="D33" s="1" t="str">
        <f t="shared" si="8"/>
        <v>Prince Edward Island15 years</v>
      </c>
      <c r="E33" s="1">
        <v>860</v>
      </c>
      <c r="F33">
        <f t="shared" si="1"/>
        <v>164.26</v>
      </c>
      <c r="G33">
        <f t="shared" si="2"/>
        <v>129</v>
      </c>
      <c r="H33">
        <f t="shared" si="3"/>
        <v>79.12</v>
      </c>
      <c r="I33">
        <f t="shared" si="4"/>
        <v>37.839999999999996</v>
      </c>
      <c r="J33">
        <f t="shared" si="5"/>
        <v>14.620000000000001</v>
      </c>
      <c r="K33">
        <f t="shared" si="6"/>
        <v>4.3</v>
      </c>
      <c r="L33">
        <f t="shared" si="7"/>
        <v>0.86</v>
      </c>
    </row>
    <row r="34" spans="1:12">
      <c r="A34" s="1" t="s">
        <v>30</v>
      </c>
      <c r="B34" s="1" t="s">
        <v>3</v>
      </c>
      <c r="C34" s="1" t="s">
        <v>20</v>
      </c>
      <c r="D34" s="1" t="str">
        <f t="shared" si="8"/>
        <v>Prince Edward Island16 years</v>
      </c>
      <c r="E34" s="1">
        <v>896</v>
      </c>
      <c r="F34">
        <f t="shared" si="1"/>
        <v>171.136</v>
      </c>
      <c r="G34">
        <f t="shared" si="2"/>
        <v>134.4</v>
      </c>
      <c r="H34">
        <f t="shared" si="3"/>
        <v>82.432000000000002</v>
      </c>
      <c r="I34">
        <f t="shared" si="4"/>
        <v>39.423999999999999</v>
      </c>
      <c r="J34">
        <f t="shared" si="5"/>
        <v>15.232000000000001</v>
      </c>
      <c r="K34">
        <f t="shared" si="6"/>
        <v>4.4800000000000004</v>
      </c>
      <c r="L34">
        <f t="shared" si="7"/>
        <v>0.89600000000000002</v>
      </c>
    </row>
    <row r="35" spans="1:12">
      <c r="A35" s="1" t="s">
        <v>30</v>
      </c>
      <c r="B35" s="1" t="s">
        <v>3</v>
      </c>
      <c r="C35" s="1" t="s">
        <v>21</v>
      </c>
      <c r="D35" s="1" t="str">
        <f t="shared" si="8"/>
        <v>Prince Edward Island17 years</v>
      </c>
      <c r="E35" s="1">
        <v>911</v>
      </c>
      <c r="F35">
        <f t="shared" si="1"/>
        <v>174.001</v>
      </c>
      <c r="G35">
        <f t="shared" si="2"/>
        <v>136.65</v>
      </c>
      <c r="H35">
        <f t="shared" si="3"/>
        <v>83.811999999999998</v>
      </c>
      <c r="I35">
        <f t="shared" si="4"/>
        <v>40.083999999999996</v>
      </c>
      <c r="J35">
        <f t="shared" si="5"/>
        <v>15.487000000000002</v>
      </c>
      <c r="K35">
        <f t="shared" si="6"/>
        <v>4.5549999999999997</v>
      </c>
      <c r="L35">
        <f t="shared" si="7"/>
        <v>0.91100000000000003</v>
      </c>
    </row>
    <row r="36" spans="1:12">
      <c r="A36" s="1" t="s">
        <v>30</v>
      </c>
      <c r="B36" s="1" t="s">
        <v>3</v>
      </c>
      <c r="C36" s="1" t="s">
        <v>22</v>
      </c>
      <c r="D36" s="1" t="str">
        <f t="shared" si="8"/>
        <v>Prince Edward Island18 years</v>
      </c>
      <c r="E36" s="1">
        <v>1014</v>
      </c>
      <c r="F36">
        <f t="shared" si="1"/>
        <v>193.67400000000001</v>
      </c>
      <c r="G36">
        <f t="shared" si="2"/>
        <v>152.1</v>
      </c>
      <c r="H36">
        <f t="shared" si="3"/>
        <v>93.287999999999997</v>
      </c>
      <c r="I36">
        <f t="shared" si="4"/>
        <v>44.616</v>
      </c>
      <c r="J36">
        <f t="shared" si="5"/>
        <v>17.238</v>
      </c>
      <c r="K36">
        <f t="shared" si="6"/>
        <v>5.07</v>
      </c>
      <c r="L36">
        <f t="shared" si="7"/>
        <v>1.014</v>
      </c>
    </row>
    <row r="37" spans="1:12">
      <c r="A37" s="1" t="s">
        <v>30</v>
      </c>
      <c r="B37" s="1" t="s">
        <v>3</v>
      </c>
      <c r="C37" s="1" t="s">
        <v>23</v>
      </c>
      <c r="D37" s="1" t="str">
        <f t="shared" si="8"/>
        <v>Prince Edward Island19 years</v>
      </c>
      <c r="E37" s="1">
        <v>1063</v>
      </c>
      <c r="F37">
        <f t="shared" si="1"/>
        <v>203.03300000000002</v>
      </c>
      <c r="G37">
        <f t="shared" si="2"/>
        <v>159.44999999999999</v>
      </c>
      <c r="H37">
        <f t="shared" si="3"/>
        <v>97.795999999999992</v>
      </c>
      <c r="I37">
        <f t="shared" si="4"/>
        <v>46.771999999999998</v>
      </c>
      <c r="J37">
        <f t="shared" si="5"/>
        <v>18.071000000000002</v>
      </c>
      <c r="K37">
        <f t="shared" si="6"/>
        <v>5.3150000000000004</v>
      </c>
      <c r="L37">
        <f t="shared" si="7"/>
        <v>1.0629999999999999</v>
      </c>
    </row>
    <row r="38" spans="1:12">
      <c r="A38" s="1" t="s">
        <v>31</v>
      </c>
      <c r="B38" s="1" t="s">
        <v>3</v>
      </c>
      <c r="C38" s="1" t="s">
        <v>12</v>
      </c>
      <c r="D38" s="1" t="str">
        <f t="shared" si="8"/>
        <v>Nova Scotia8 years</v>
      </c>
      <c r="E38" s="1">
        <v>4505</v>
      </c>
      <c r="F38">
        <f t="shared" si="1"/>
        <v>860.45500000000004</v>
      </c>
      <c r="G38">
        <f t="shared" si="2"/>
        <v>675.75</v>
      </c>
      <c r="H38">
        <f t="shared" si="3"/>
        <v>414.46</v>
      </c>
      <c r="I38">
        <f t="shared" si="4"/>
        <v>198.22</v>
      </c>
      <c r="J38">
        <f t="shared" si="5"/>
        <v>76.585000000000008</v>
      </c>
      <c r="K38">
        <f t="shared" si="6"/>
        <v>22.525000000000002</v>
      </c>
      <c r="L38">
        <f t="shared" si="7"/>
        <v>4.5049999999999999</v>
      </c>
    </row>
    <row r="39" spans="1:12">
      <c r="A39" s="1" t="s">
        <v>31</v>
      </c>
      <c r="B39" s="1" t="s">
        <v>3</v>
      </c>
      <c r="C39" s="1" t="s">
        <v>13</v>
      </c>
      <c r="D39" s="1" t="str">
        <f t="shared" si="8"/>
        <v>Nova Scotia9 years</v>
      </c>
      <c r="E39" s="1">
        <v>4521</v>
      </c>
      <c r="F39">
        <f t="shared" si="1"/>
        <v>863.51099999999997</v>
      </c>
      <c r="G39">
        <f t="shared" si="2"/>
        <v>678.15</v>
      </c>
      <c r="H39">
        <f t="shared" si="3"/>
        <v>415.93200000000002</v>
      </c>
      <c r="I39">
        <f t="shared" si="4"/>
        <v>198.92399999999998</v>
      </c>
      <c r="J39">
        <f t="shared" si="5"/>
        <v>76.856999999999999</v>
      </c>
      <c r="K39">
        <f t="shared" si="6"/>
        <v>22.605</v>
      </c>
      <c r="L39">
        <f t="shared" si="7"/>
        <v>4.5209999999999999</v>
      </c>
    </row>
    <row r="40" spans="1:12">
      <c r="A40" s="1" t="s">
        <v>31</v>
      </c>
      <c r="B40" s="1" t="s">
        <v>3</v>
      </c>
      <c r="C40" s="1" t="s">
        <v>14</v>
      </c>
      <c r="D40" s="1" t="str">
        <f t="shared" si="8"/>
        <v>Nova Scotia10 years</v>
      </c>
      <c r="E40" s="1">
        <v>4444</v>
      </c>
      <c r="F40">
        <f t="shared" si="1"/>
        <v>848.80399999999997</v>
      </c>
      <c r="G40">
        <f t="shared" si="2"/>
        <v>666.6</v>
      </c>
      <c r="H40">
        <f t="shared" si="3"/>
        <v>408.84800000000001</v>
      </c>
      <c r="I40">
        <f t="shared" si="4"/>
        <v>195.536</v>
      </c>
      <c r="J40">
        <f t="shared" si="5"/>
        <v>75.548000000000002</v>
      </c>
      <c r="K40">
        <f t="shared" si="6"/>
        <v>22.22</v>
      </c>
      <c r="L40">
        <f t="shared" si="7"/>
        <v>4.444</v>
      </c>
    </row>
    <row r="41" spans="1:12">
      <c r="A41" s="1" t="s">
        <v>31</v>
      </c>
      <c r="B41" s="1" t="s">
        <v>3</v>
      </c>
      <c r="C41" s="1" t="s">
        <v>15</v>
      </c>
      <c r="D41" s="1" t="str">
        <f t="shared" si="8"/>
        <v>Nova Scotia11 years</v>
      </c>
      <c r="E41" s="1">
        <v>4525</v>
      </c>
      <c r="F41">
        <f t="shared" si="1"/>
        <v>864.27499999999998</v>
      </c>
      <c r="G41">
        <f t="shared" si="2"/>
        <v>678.75</v>
      </c>
      <c r="H41">
        <f t="shared" si="3"/>
        <v>416.3</v>
      </c>
      <c r="I41">
        <f t="shared" si="4"/>
        <v>199.1</v>
      </c>
      <c r="J41">
        <f t="shared" si="5"/>
        <v>76.925000000000011</v>
      </c>
      <c r="K41">
        <f t="shared" si="6"/>
        <v>22.625</v>
      </c>
      <c r="L41">
        <f t="shared" si="7"/>
        <v>4.5250000000000004</v>
      </c>
    </row>
    <row r="42" spans="1:12">
      <c r="A42" s="1" t="s">
        <v>31</v>
      </c>
      <c r="B42" s="1" t="s">
        <v>3</v>
      </c>
      <c r="C42" s="1" t="s">
        <v>16</v>
      </c>
      <c r="D42" s="1" t="str">
        <f t="shared" si="8"/>
        <v>Nova Scotia12 years</v>
      </c>
      <c r="E42" s="1">
        <v>4573</v>
      </c>
      <c r="F42">
        <f t="shared" si="1"/>
        <v>873.44299999999998</v>
      </c>
      <c r="G42">
        <f t="shared" si="2"/>
        <v>685.94999999999993</v>
      </c>
      <c r="H42">
        <f t="shared" si="3"/>
        <v>420.71600000000001</v>
      </c>
      <c r="I42">
        <f t="shared" si="4"/>
        <v>201.21199999999999</v>
      </c>
      <c r="J42">
        <f t="shared" si="5"/>
        <v>77.741</v>
      </c>
      <c r="K42">
        <f t="shared" si="6"/>
        <v>22.865000000000002</v>
      </c>
      <c r="L42">
        <f t="shared" si="7"/>
        <v>4.5730000000000004</v>
      </c>
    </row>
    <row r="43" spans="1:12">
      <c r="A43" s="1" t="s">
        <v>31</v>
      </c>
      <c r="B43" s="1" t="s">
        <v>3</v>
      </c>
      <c r="C43" s="1" t="s">
        <v>17</v>
      </c>
      <c r="D43" s="1" t="str">
        <f t="shared" si="8"/>
        <v>Nova Scotia13 years</v>
      </c>
      <c r="E43" s="1">
        <v>4711</v>
      </c>
      <c r="F43">
        <f t="shared" si="1"/>
        <v>899.80100000000004</v>
      </c>
      <c r="G43">
        <f t="shared" si="2"/>
        <v>706.65</v>
      </c>
      <c r="H43">
        <f t="shared" si="3"/>
        <v>433.41199999999998</v>
      </c>
      <c r="I43">
        <f t="shared" si="4"/>
        <v>207.28399999999999</v>
      </c>
      <c r="J43">
        <f t="shared" si="5"/>
        <v>80.087000000000003</v>
      </c>
      <c r="K43">
        <f t="shared" si="6"/>
        <v>23.555</v>
      </c>
      <c r="L43">
        <f t="shared" si="7"/>
        <v>4.7110000000000003</v>
      </c>
    </row>
    <row r="44" spans="1:12">
      <c r="A44" s="1" t="s">
        <v>31</v>
      </c>
      <c r="B44" s="1" t="s">
        <v>3</v>
      </c>
      <c r="C44" s="1" t="s">
        <v>18</v>
      </c>
      <c r="D44" s="1" t="str">
        <f t="shared" si="8"/>
        <v>Nova Scotia14 years</v>
      </c>
      <c r="E44" s="1">
        <v>4848</v>
      </c>
      <c r="F44">
        <f t="shared" si="1"/>
        <v>925.96799999999996</v>
      </c>
      <c r="G44">
        <f t="shared" si="2"/>
        <v>727.19999999999993</v>
      </c>
      <c r="H44">
        <f t="shared" si="3"/>
        <v>446.01600000000002</v>
      </c>
      <c r="I44">
        <f t="shared" si="4"/>
        <v>213.31199999999998</v>
      </c>
      <c r="J44">
        <f t="shared" si="5"/>
        <v>82.416000000000011</v>
      </c>
      <c r="K44">
        <f t="shared" si="6"/>
        <v>24.240000000000002</v>
      </c>
      <c r="L44">
        <f t="shared" si="7"/>
        <v>4.8479999999999999</v>
      </c>
    </row>
    <row r="45" spans="1:12">
      <c r="A45" s="1" t="s">
        <v>31</v>
      </c>
      <c r="B45" s="1" t="s">
        <v>3</v>
      </c>
      <c r="C45" s="1" t="s">
        <v>19</v>
      </c>
      <c r="D45" s="1" t="str">
        <f t="shared" si="8"/>
        <v>Nova Scotia15 years</v>
      </c>
      <c r="E45" s="1">
        <v>5089</v>
      </c>
      <c r="F45">
        <f t="shared" si="1"/>
        <v>971.99900000000002</v>
      </c>
      <c r="G45">
        <f t="shared" si="2"/>
        <v>763.35</v>
      </c>
      <c r="H45">
        <f t="shared" si="3"/>
        <v>468.18799999999999</v>
      </c>
      <c r="I45">
        <f t="shared" si="4"/>
        <v>223.916</v>
      </c>
      <c r="J45">
        <f t="shared" si="5"/>
        <v>86.513000000000005</v>
      </c>
      <c r="K45">
        <f t="shared" si="6"/>
        <v>25.445</v>
      </c>
      <c r="L45">
        <f t="shared" si="7"/>
        <v>5.0890000000000004</v>
      </c>
    </row>
    <row r="46" spans="1:12">
      <c r="A46" s="1" t="s">
        <v>31</v>
      </c>
      <c r="B46" s="1" t="s">
        <v>3</v>
      </c>
      <c r="C46" s="1" t="s">
        <v>20</v>
      </c>
      <c r="D46" s="1" t="str">
        <f t="shared" si="8"/>
        <v>Nova Scotia16 years</v>
      </c>
      <c r="E46" s="1">
        <v>5174</v>
      </c>
      <c r="F46">
        <f t="shared" ref="F46:F73" si="9">E46*0.191</f>
        <v>988.23400000000004</v>
      </c>
      <c r="G46">
        <f t="shared" ref="G46:G73" si="10">E46*0.15</f>
        <v>776.1</v>
      </c>
      <c r="H46">
        <f t="shared" ref="H46:H73" si="11">E46*0.092</f>
        <v>476.00799999999998</v>
      </c>
      <c r="I46">
        <f t="shared" ref="I46:I73" si="12">E46*0.044</f>
        <v>227.65599999999998</v>
      </c>
      <c r="J46">
        <f t="shared" ref="J46:J73" si="13">E46*0.017</f>
        <v>87.958000000000013</v>
      </c>
      <c r="K46">
        <f t="shared" ref="K46:K73" si="14">E46*0.005</f>
        <v>25.87</v>
      </c>
      <c r="L46">
        <f t="shared" ref="L46:L73" si="15">E46*0.001</f>
        <v>5.1740000000000004</v>
      </c>
    </row>
    <row r="47" spans="1:12">
      <c r="A47" s="1" t="s">
        <v>31</v>
      </c>
      <c r="B47" s="1" t="s">
        <v>3</v>
      </c>
      <c r="C47" s="1" t="s">
        <v>21</v>
      </c>
      <c r="D47" s="1" t="str">
        <f t="shared" si="8"/>
        <v>Nova Scotia17 years</v>
      </c>
      <c r="E47" s="1">
        <v>5429</v>
      </c>
      <c r="F47">
        <f t="shared" si="9"/>
        <v>1036.9390000000001</v>
      </c>
      <c r="G47">
        <f t="shared" si="10"/>
        <v>814.35</v>
      </c>
      <c r="H47">
        <f t="shared" si="11"/>
        <v>499.46800000000002</v>
      </c>
      <c r="I47">
        <f t="shared" si="12"/>
        <v>238.87599999999998</v>
      </c>
      <c r="J47">
        <f t="shared" si="13"/>
        <v>92.293000000000006</v>
      </c>
      <c r="K47">
        <f t="shared" si="14"/>
        <v>27.145</v>
      </c>
      <c r="L47">
        <f t="shared" si="15"/>
        <v>5.4290000000000003</v>
      </c>
    </row>
    <row r="48" spans="1:12">
      <c r="A48" s="1" t="s">
        <v>31</v>
      </c>
      <c r="B48" s="1" t="s">
        <v>3</v>
      </c>
      <c r="C48" s="1" t="s">
        <v>22</v>
      </c>
      <c r="D48" s="1" t="str">
        <f t="shared" si="8"/>
        <v>Nova Scotia18 years</v>
      </c>
      <c r="E48" s="1">
        <v>5692</v>
      </c>
      <c r="F48">
        <f t="shared" si="9"/>
        <v>1087.172</v>
      </c>
      <c r="G48">
        <f t="shared" si="10"/>
        <v>853.8</v>
      </c>
      <c r="H48">
        <f t="shared" si="11"/>
        <v>523.66399999999999</v>
      </c>
      <c r="I48">
        <f t="shared" si="12"/>
        <v>250.44799999999998</v>
      </c>
      <c r="J48">
        <f t="shared" si="13"/>
        <v>96.76400000000001</v>
      </c>
      <c r="K48">
        <f t="shared" si="14"/>
        <v>28.46</v>
      </c>
      <c r="L48">
        <f t="shared" si="15"/>
        <v>5.6920000000000002</v>
      </c>
    </row>
    <row r="49" spans="1:12">
      <c r="A49" s="1" t="s">
        <v>31</v>
      </c>
      <c r="B49" s="1" t="s">
        <v>3</v>
      </c>
      <c r="C49" s="1" t="s">
        <v>23</v>
      </c>
      <c r="D49" s="1" t="str">
        <f t="shared" si="8"/>
        <v>Nova Scotia19 years</v>
      </c>
      <c r="E49" s="1">
        <v>5962</v>
      </c>
      <c r="F49">
        <f t="shared" si="9"/>
        <v>1138.742</v>
      </c>
      <c r="G49">
        <f t="shared" si="10"/>
        <v>894.3</v>
      </c>
      <c r="H49">
        <f t="shared" si="11"/>
        <v>548.50400000000002</v>
      </c>
      <c r="I49">
        <f t="shared" si="12"/>
        <v>262.32799999999997</v>
      </c>
      <c r="J49">
        <f t="shared" si="13"/>
        <v>101.35400000000001</v>
      </c>
      <c r="K49">
        <f t="shared" si="14"/>
        <v>29.810000000000002</v>
      </c>
      <c r="L49">
        <f t="shared" si="15"/>
        <v>5.9619999999999997</v>
      </c>
    </row>
    <row r="50" spans="1:12">
      <c r="A50" s="1" t="s">
        <v>32</v>
      </c>
      <c r="B50" s="1" t="s">
        <v>3</v>
      </c>
      <c r="C50" s="1" t="s">
        <v>12</v>
      </c>
      <c r="D50" s="1" t="str">
        <f t="shared" si="8"/>
        <v>New Brunswick8 years</v>
      </c>
      <c r="E50" s="1">
        <v>3863</v>
      </c>
      <c r="F50">
        <f t="shared" si="9"/>
        <v>737.83299999999997</v>
      </c>
      <c r="G50">
        <f t="shared" si="10"/>
        <v>579.44999999999993</v>
      </c>
      <c r="H50">
        <f t="shared" si="11"/>
        <v>355.39600000000002</v>
      </c>
      <c r="I50">
        <f t="shared" si="12"/>
        <v>169.97199999999998</v>
      </c>
      <c r="J50">
        <f t="shared" si="13"/>
        <v>65.671000000000006</v>
      </c>
      <c r="K50">
        <f t="shared" si="14"/>
        <v>19.315000000000001</v>
      </c>
      <c r="L50">
        <f t="shared" si="15"/>
        <v>3.863</v>
      </c>
    </row>
    <row r="51" spans="1:12">
      <c r="A51" s="1" t="s">
        <v>32</v>
      </c>
      <c r="B51" s="1" t="s">
        <v>3</v>
      </c>
      <c r="C51" s="1" t="s">
        <v>13</v>
      </c>
      <c r="D51" s="1" t="str">
        <f t="shared" si="8"/>
        <v>New Brunswick9 years</v>
      </c>
      <c r="E51" s="1">
        <v>3814</v>
      </c>
      <c r="F51">
        <f t="shared" si="9"/>
        <v>728.47400000000005</v>
      </c>
      <c r="G51">
        <f t="shared" si="10"/>
        <v>572.1</v>
      </c>
      <c r="H51">
        <f t="shared" si="11"/>
        <v>350.88799999999998</v>
      </c>
      <c r="I51">
        <f t="shared" si="12"/>
        <v>167.816</v>
      </c>
      <c r="J51">
        <f t="shared" si="13"/>
        <v>64.838000000000008</v>
      </c>
      <c r="K51">
        <f t="shared" si="14"/>
        <v>19.07</v>
      </c>
      <c r="L51">
        <f t="shared" si="15"/>
        <v>3.8140000000000001</v>
      </c>
    </row>
    <row r="52" spans="1:12">
      <c r="A52" s="1" t="s">
        <v>32</v>
      </c>
      <c r="B52" s="1" t="s">
        <v>3</v>
      </c>
      <c r="C52" s="1" t="s">
        <v>14</v>
      </c>
      <c r="D52" s="1" t="str">
        <f t="shared" si="8"/>
        <v>New Brunswick10 years</v>
      </c>
      <c r="E52" s="1">
        <v>3845</v>
      </c>
      <c r="F52">
        <f t="shared" si="9"/>
        <v>734.39499999999998</v>
      </c>
      <c r="G52">
        <f t="shared" si="10"/>
        <v>576.75</v>
      </c>
      <c r="H52">
        <f t="shared" si="11"/>
        <v>353.74</v>
      </c>
      <c r="I52">
        <f t="shared" si="12"/>
        <v>169.17999999999998</v>
      </c>
      <c r="J52">
        <f t="shared" si="13"/>
        <v>65.365000000000009</v>
      </c>
      <c r="K52">
        <f t="shared" si="14"/>
        <v>19.225000000000001</v>
      </c>
      <c r="L52">
        <f t="shared" si="15"/>
        <v>3.8450000000000002</v>
      </c>
    </row>
    <row r="53" spans="1:12">
      <c r="A53" s="1" t="s">
        <v>32</v>
      </c>
      <c r="B53" s="1" t="s">
        <v>3</v>
      </c>
      <c r="C53" s="1" t="s">
        <v>15</v>
      </c>
      <c r="D53" s="1" t="str">
        <f t="shared" si="8"/>
        <v>New Brunswick11 years</v>
      </c>
      <c r="E53" s="1">
        <v>3866</v>
      </c>
      <c r="F53">
        <f t="shared" si="9"/>
        <v>738.40600000000006</v>
      </c>
      <c r="G53">
        <f t="shared" si="10"/>
        <v>579.9</v>
      </c>
      <c r="H53">
        <f t="shared" si="11"/>
        <v>355.67199999999997</v>
      </c>
      <c r="I53">
        <f t="shared" si="12"/>
        <v>170.10399999999998</v>
      </c>
      <c r="J53">
        <f t="shared" si="13"/>
        <v>65.722000000000008</v>
      </c>
      <c r="K53">
        <f t="shared" si="14"/>
        <v>19.330000000000002</v>
      </c>
      <c r="L53">
        <f t="shared" si="15"/>
        <v>3.8660000000000001</v>
      </c>
    </row>
    <row r="54" spans="1:12">
      <c r="A54" s="1" t="s">
        <v>32</v>
      </c>
      <c r="B54" s="1" t="s">
        <v>3</v>
      </c>
      <c r="C54" s="1" t="s">
        <v>16</v>
      </c>
      <c r="D54" s="1" t="str">
        <f t="shared" si="8"/>
        <v>New Brunswick12 years</v>
      </c>
      <c r="E54" s="1">
        <v>3879</v>
      </c>
      <c r="F54">
        <f t="shared" si="9"/>
        <v>740.88900000000001</v>
      </c>
      <c r="G54">
        <f t="shared" si="10"/>
        <v>581.85</v>
      </c>
      <c r="H54">
        <f t="shared" si="11"/>
        <v>356.86799999999999</v>
      </c>
      <c r="I54">
        <f t="shared" si="12"/>
        <v>170.67599999999999</v>
      </c>
      <c r="J54">
        <f t="shared" si="13"/>
        <v>65.942999999999998</v>
      </c>
      <c r="K54">
        <f t="shared" si="14"/>
        <v>19.395</v>
      </c>
      <c r="L54">
        <f t="shared" si="15"/>
        <v>3.879</v>
      </c>
    </row>
    <row r="55" spans="1:12">
      <c r="A55" s="1" t="s">
        <v>32</v>
      </c>
      <c r="B55" s="1" t="s">
        <v>3</v>
      </c>
      <c r="C55" s="1" t="s">
        <v>17</v>
      </c>
      <c r="D55" s="1" t="str">
        <f t="shared" si="8"/>
        <v>New Brunswick13 years</v>
      </c>
      <c r="E55" s="1">
        <v>3937</v>
      </c>
      <c r="F55">
        <f t="shared" si="9"/>
        <v>751.96699999999998</v>
      </c>
      <c r="G55">
        <f t="shared" si="10"/>
        <v>590.54999999999995</v>
      </c>
      <c r="H55">
        <f t="shared" si="11"/>
        <v>362.20400000000001</v>
      </c>
      <c r="I55">
        <f t="shared" si="12"/>
        <v>173.22799999999998</v>
      </c>
      <c r="J55">
        <f t="shared" si="13"/>
        <v>66.929000000000002</v>
      </c>
      <c r="K55">
        <f t="shared" si="14"/>
        <v>19.684999999999999</v>
      </c>
      <c r="L55">
        <f t="shared" si="15"/>
        <v>3.9370000000000003</v>
      </c>
    </row>
    <row r="56" spans="1:12">
      <c r="A56" s="1" t="s">
        <v>32</v>
      </c>
      <c r="B56" s="1" t="s">
        <v>3</v>
      </c>
      <c r="C56" s="1" t="s">
        <v>18</v>
      </c>
      <c r="D56" s="1" t="str">
        <f t="shared" si="8"/>
        <v>New Brunswick14 years</v>
      </c>
      <c r="E56" s="1">
        <v>3949</v>
      </c>
      <c r="F56">
        <f t="shared" si="9"/>
        <v>754.25900000000001</v>
      </c>
      <c r="G56">
        <f t="shared" si="10"/>
        <v>592.35</v>
      </c>
      <c r="H56">
        <f t="shared" si="11"/>
        <v>363.30799999999999</v>
      </c>
      <c r="I56">
        <f t="shared" si="12"/>
        <v>173.756</v>
      </c>
      <c r="J56">
        <f t="shared" si="13"/>
        <v>67.13300000000001</v>
      </c>
      <c r="K56">
        <f t="shared" si="14"/>
        <v>19.745000000000001</v>
      </c>
      <c r="L56">
        <f t="shared" si="15"/>
        <v>3.9490000000000003</v>
      </c>
    </row>
    <row r="57" spans="1:12">
      <c r="A57" s="1" t="s">
        <v>32</v>
      </c>
      <c r="B57" s="1" t="s">
        <v>3</v>
      </c>
      <c r="C57" s="1" t="s">
        <v>19</v>
      </c>
      <c r="D57" s="1" t="str">
        <f t="shared" si="8"/>
        <v>New Brunswick15 years</v>
      </c>
      <c r="E57" s="1">
        <v>4212</v>
      </c>
      <c r="F57">
        <f t="shared" si="9"/>
        <v>804.49199999999996</v>
      </c>
      <c r="G57">
        <f t="shared" si="10"/>
        <v>631.79999999999995</v>
      </c>
      <c r="H57">
        <f t="shared" si="11"/>
        <v>387.50400000000002</v>
      </c>
      <c r="I57">
        <f t="shared" si="12"/>
        <v>185.328</v>
      </c>
      <c r="J57">
        <f t="shared" si="13"/>
        <v>71.603999999999999</v>
      </c>
      <c r="K57">
        <f t="shared" si="14"/>
        <v>21.06</v>
      </c>
      <c r="L57">
        <f t="shared" si="15"/>
        <v>4.2119999999999997</v>
      </c>
    </row>
    <row r="58" spans="1:12">
      <c r="A58" s="1" t="s">
        <v>32</v>
      </c>
      <c r="B58" s="1" t="s">
        <v>3</v>
      </c>
      <c r="C58" s="1" t="s">
        <v>20</v>
      </c>
      <c r="D58" s="1" t="str">
        <f t="shared" si="8"/>
        <v>New Brunswick16 years</v>
      </c>
      <c r="E58" s="1">
        <v>4210</v>
      </c>
      <c r="F58">
        <f t="shared" si="9"/>
        <v>804.11</v>
      </c>
      <c r="G58">
        <f t="shared" si="10"/>
        <v>631.5</v>
      </c>
      <c r="H58">
        <f t="shared" si="11"/>
        <v>387.32</v>
      </c>
      <c r="I58">
        <f t="shared" si="12"/>
        <v>185.23999999999998</v>
      </c>
      <c r="J58">
        <f t="shared" si="13"/>
        <v>71.570000000000007</v>
      </c>
      <c r="K58">
        <f t="shared" si="14"/>
        <v>21.05</v>
      </c>
      <c r="L58">
        <f t="shared" si="15"/>
        <v>4.21</v>
      </c>
    </row>
    <row r="59" spans="1:12">
      <c r="A59" s="1" t="s">
        <v>32</v>
      </c>
      <c r="B59" s="1" t="s">
        <v>3</v>
      </c>
      <c r="C59" s="1" t="s">
        <v>21</v>
      </c>
      <c r="D59" s="1" t="str">
        <f t="shared" si="8"/>
        <v>New Brunswick17 years</v>
      </c>
      <c r="E59" s="1">
        <v>4346</v>
      </c>
      <c r="F59">
        <f t="shared" si="9"/>
        <v>830.08600000000001</v>
      </c>
      <c r="G59">
        <f t="shared" si="10"/>
        <v>651.9</v>
      </c>
      <c r="H59">
        <f t="shared" si="11"/>
        <v>399.83199999999999</v>
      </c>
      <c r="I59">
        <f t="shared" si="12"/>
        <v>191.22399999999999</v>
      </c>
      <c r="J59">
        <f t="shared" si="13"/>
        <v>73.882000000000005</v>
      </c>
      <c r="K59">
        <f t="shared" si="14"/>
        <v>21.73</v>
      </c>
      <c r="L59">
        <f t="shared" si="15"/>
        <v>4.3460000000000001</v>
      </c>
    </row>
    <row r="60" spans="1:12">
      <c r="A60" s="1" t="s">
        <v>32</v>
      </c>
      <c r="B60" s="1" t="s">
        <v>3</v>
      </c>
      <c r="C60" s="1" t="s">
        <v>22</v>
      </c>
      <c r="D60" s="1" t="str">
        <f t="shared" si="8"/>
        <v>New Brunswick18 years</v>
      </c>
      <c r="E60" s="1">
        <v>4452</v>
      </c>
      <c r="F60">
        <f t="shared" si="9"/>
        <v>850.33199999999999</v>
      </c>
      <c r="G60">
        <f t="shared" si="10"/>
        <v>667.8</v>
      </c>
      <c r="H60">
        <f t="shared" si="11"/>
        <v>409.584</v>
      </c>
      <c r="I60">
        <f t="shared" si="12"/>
        <v>195.88799999999998</v>
      </c>
      <c r="J60">
        <f t="shared" si="13"/>
        <v>75.684000000000012</v>
      </c>
      <c r="K60">
        <f t="shared" si="14"/>
        <v>22.26</v>
      </c>
      <c r="L60">
        <f t="shared" si="15"/>
        <v>4.452</v>
      </c>
    </row>
    <row r="61" spans="1:12">
      <c r="A61" s="1" t="s">
        <v>32</v>
      </c>
      <c r="B61" s="1" t="s">
        <v>3</v>
      </c>
      <c r="C61" s="1" t="s">
        <v>23</v>
      </c>
      <c r="D61" s="1" t="str">
        <f t="shared" si="8"/>
        <v>New Brunswick19 years</v>
      </c>
      <c r="E61" s="1">
        <v>4620</v>
      </c>
      <c r="F61">
        <f t="shared" si="9"/>
        <v>882.42</v>
      </c>
      <c r="G61">
        <f t="shared" si="10"/>
        <v>693</v>
      </c>
      <c r="H61">
        <f t="shared" si="11"/>
        <v>425.04</v>
      </c>
      <c r="I61">
        <f t="shared" si="12"/>
        <v>203.28</v>
      </c>
      <c r="J61">
        <f t="shared" si="13"/>
        <v>78.540000000000006</v>
      </c>
      <c r="K61">
        <f t="shared" si="14"/>
        <v>23.1</v>
      </c>
      <c r="L61">
        <f t="shared" si="15"/>
        <v>4.62</v>
      </c>
    </row>
    <row r="62" spans="1:12">
      <c r="A62" s="1" t="s">
        <v>33</v>
      </c>
      <c r="B62" s="1" t="s">
        <v>3</v>
      </c>
      <c r="C62" s="1" t="s">
        <v>12</v>
      </c>
      <c r="D62" s="1" t="str">
        <f t="shared" si="8"/>
        <v>Quebec8 years</v>
      </c>
      <c r="E62" s="1">
        <v>44228</v>
      </c>
      <c r="F62">
        <f t="shared" si="9"/>
        <v>8447.5480000000007</v>
      </c>
      <c r="G62">
        <f t="shared" si="10"/>
        <v>6634.2</v>
      </c>
      <c r="H62">
        <f t="shared" si="11"/>
        <v>4068.9760000000001</v>
      </c>
      <c r="I62">
        <f t="shared" si="12"/>
        <v>1946.0319999999999</v>
      </c>
      <c r="J62">
        <f t="shared" si="13"/>
        <v>751.87600000000009</v>
      </c>
      <c r="K62">
        <f t="shared" si="14"/>
        <v>221.14000000000001</v>
      </c>
      <c r="L62">
        <f t="shared" si="15"/>
        <v>44.228000000000002</v>
      </c>
    </row>
    <row r="63" spans="1:12">
      <c r="A63" s="1" t="s">
        <v>33</v>
      </c>
      <c r="B63" s="1" t="s">
        <v>3</v>
      </c>
      <c r="C63" s="1" t="s">
        <v>13</v>
      </c>
      <c r="D63" s="1" t="str">
        <f t="shared" si="8"/>
        <v>Quebec9 years</v>
      </c>
      <c r="E63" s="1">
        <v>42258</v>
      </c>
      <c r="F63">
        <f t="shared" si="9"/>
        <v>8071.2780000000002</v>
      </c>
      <c r="G63">
        <f t="shared" si="10"/>
        <v>6338.7</v>
      </c>
      <c r="H63">
        <f t="shared" si="11"/>
        <v>3887.7359999999999</v>
      </c>
      <c r="I63">
        <f t="shared" si="12"/>
        <v>1859.3519999999999</v>
      </c>
      <c r="J63">
        <f t="shared" si="13"/>
        <v>718.38600000000008</v>
      </c>
      <c r="K63">
        <f t="shared" si="14"/>
        <v>211.29</v>
      </c>
      <c r="L63">
        <f t="shared" si="15"/>
        <v>42.258000000000003</v>
      </c>
    </row>
    <row r="64" spans="1:12">
      <c r="A64" s="1" t="s">
        <v>33</v>
      </c>
      <c r="B64" s="1" t="s">
        <v>3</v>
      </c>
      <c r="C64" s="1" t="s">
        <v>14</v>
      </c>
      <c r="D64" s="1" t="str">
        <f t="shared" si="8"/>
        <v>Quebec10 years</v>
      </c>
      <c r="E64" s="1">
        <v>40614</v>
      </c>
      <c r="F64">
        <f t="shared" si="9"/>
        <v>7757.2740000000003</v>
      </c>
      <c r="G64">
        <f t="shared" si="10"/>
        <v>6092.0999999999995</v>
      </c>
      <c r="H64">
        <f t="shared" si="11"/>
        <v>3736.4879999999998</v>
      </c>
      <c r="I64">
        <f t="shared" si="12"/>
        <v>1787.0159999999998</v>
      </c>
      <c r="J64">
        <f t="shared" si="13"/>
        <v>690.4380000000001</v>
      </c>
      <c r="K64">
        <f t="shared" si="14"/>
        <v>203.07</v>
      </c>
      <c r="L64">
        <f t="shared" si="15"/>
        <v>40.614000000000004</v>
      </c>
    </row>
    <row r="65" spans="1:12">
      <c r="A65" s="1" t="s">
        <v>33</v>
      </c>
      <c r="B65" s="1" t="s">
        <v>3</v>
      </c>
      <c r="C65" s="1" t="s">
        <v>15</v>
      </c>
      <c r="D65" s="1" t="str">
        <f t="shared" si="8"/>
        <v>Quebec11 years</v>
      </c>
      <c r="E65" s="1">
        <v>40326</v>
      </c>
      <c r="F65">
        <f t="shared" si="9"/>
        <v>7702.2660000000005</v>
      </c>
      <c r="G65">
        <f t="shared" si="10"/>
        <v>6048.9</v>
      </c>
      <c r="H65">
        <f t="shared" si="11"/>
        <v>3709.9919999999997</v>
      </c>
      <c r="I65">
        <f t="shared" si="12"/>
        <v>1774.3439999999998</v>
      </c>
      <c r="J65">
        <f t="shared" si="13"/>
        <v>685.54200000000003</v>
      </c>
      <c r="K65">
        <f t="shared" si="14"/>
        <v>201.63</v>
      </c>
      <c r="L65">
        <f t="shared" si="15"/>
        <v>40.326000000000001</v>
      </c>
    </row>
    <row r="66" spans="1:12">
      <c r="A66" s="1" t="s">
        <v>33</v>
      </c>
      <c r="B66" s="1" t="s">
        <v>3</v>
      </c>
      <c r="C66" s="1" t="s">
        <v>16</v>
      </c>
      <c r="D66" s="1" t="str">
        <f t="shared" si="8"/>
        <v>Quebec12 years</v>
      </c>
      <c r="E66" s="1">
        <v>39772</v>
      </c>
      <c r="F66">
        <f t="shared" si="9"/>
        <v>7596.4520000000002</v>
      </c>
      <c r="G66">
        <f t="shared" si="10"/>
        <v>5965.8</v>
      </c>
      <c r="H66">
        <f t="shared" si="11"/>
        <v>3659.0239999999999</v>
      </c>
      <c r="I66">
        <f t="shared" si="12"/>
        <v>1749.9679999999998</v>
      </c>
      <c r="J66">
        <f t="shared" si="13"/>
        <v>676.12400000000002</v>
      </c>
      <c r="K66">
        <f t="shared" si="14"/>
        <v>198.86</v>
      </c>
      <c r="L66">
        <f t="shared" si="15"/>
        <v>39.771999999999998</v>
      </c>
    </row>
    <row r="67" spans="1:12">
      <c r="A67" s="1" t="s">
        <v>33</v>
      </c>
      <c r="B67" s="1" t="s">
        <v>3</v>
      </c>
      <c r="C67" s="1" t="s">
        <v>17</v>
      </c>
      <c r="D67" s="1" t="str">
        <f t="shared" si="8"/>
        <v>Quebec13 years</v>
      </c>
      <c r="E67" s="1">
        <v>40078</v>
      </c>
      <c r="F67">
        <f t="shared" si="9"/>
        <v>7654.8980000000001</v>
      </c>
      <c r="G67">
        <f t="shared" si="10"/>
        <v>6011.7</v>
      </c>
      <c r="H67">
        <f t="shared" si="11"/>
        <v>3687.1759999999999</v>
      </c>
      <c r="I67">
        <f t="shared" si="12"/>
        <v>1763.4319999999998</v>
      </c>
      <c r="J67">
        <f t="shared" si="13"/>
        <v>681.32600000000002</v>
      </c>
      <c r="K67">
        <f t="shared" si="14"/>
        <v>200.39000000000001</v>
      </c>
      <c r="L67">
        <f t="shared" si="15"/>
        <v>40.078000000000003</v>
      </c>
    </row>
    <row r="68" spans="1:12">
      <c r="A68" s="1" t="s">
        <v>33</v>
      </c>
      <c r="B68" s="1" t="s">
        <v>3</v>
      </c>
      <c r="C68" s="1" t="s">
        <v>18</v>
      </c>
      <c r="D68" s="1" t="str">
        <f t="shared" si="8"/>
        <v>Quebec14 years</v>
      </c>
      <c r="E68" s="1">
        <v>40674</v>
      </c>
      <c r="F68">
        <f t="shared" si="9"/>
        <v>7768.7340000000004</v>
      </c>
      <c r="G68">
        <f t="shared" si="10"/>
        <v>6101.0999999999995</v>
      </c>
      <c r="H68">
        <f t="shared" si="11"/>
        <v>3742.0079999999998</v>
      </c>
      <c r="I68">
        <f t="shared" si="12"/>
        <v>1789.6559999999999</v>
      </c>
      <c r="J68">
        <f t="shared" si="13"/>
        <v>691.45800000000008</v>
      </c>
      <c r="K68">
        <f t="shared" si="14"/>
        <v>203.37</v>
      </c>
      <c r="L68">
        <f t="shared" si="15"/>
        <v>40.673999999999999</v>
      </c>
    </row>
    <row r="69" spans="1:12">
      <c r="A69" s="1" t="s">
        <v>33</v>
      </c>
      <c r="B69" s="1" t="s">
        <v>3</v>
      </c>
      <c r="C69" s="1" t="s">
        <v>19</v>
      </c>
      <c r="D69" s="1" t="str">
        <f t="shared" si="8"/>
        <v>Quebec15 years</v>
      </c>
      <c r="E69" s="1">
        <v>41448</v>
      </c>
      <c r="F69">
        <f t="shared" si="9"/>
        <v>7916.5680000000002</v>
      </c>
      <c r="G69">
        <f t="shared" si="10"/>
        <v>6217.2</v>
      </c>
      <c r="H69">
        <f t="shared" si="11"/>
        <v>3813.2159999999999</v>
      </c>
      <c r="I69">
        <f t="shared" si="12"/>
        <v>1823.712</v>
      </c>
      <c r="J69">
        <f t="shared" si="13"/>
        <v>704.6160000000001</v>
      </c>
      <c r="K69">
        <f t="shared" si="14"/>
        <v>207.24</v>
      </c>
      <c r="L69">
        <f t="shared" si="15"/>
        <v>41.448</v>
      </c>
    </row>
    <row r="70" spans="1:12">
      <c r="A70" s="1" t="s">
        <v>33</v>
      </c>
      <c r="B70" s="1" t="s">
        <v>3</v>
      </c>
      <c r="C70" s="1" t="s">
        <v>20</v>
      </c>
      <c r="D70" s="1" t="str">
        <f t="shared" ref="D70:D133" si="16">A70&amp;C70</f>
        <v>Quebec16 years</v>
      </c>
      <c r="E70" s="1">
        <v>41506</v>
      </c>
      <c r="F70">
        <f t="shared" si="9"/>
        <v>7927.6459999999997</v>
      </c>
      <c r="G70">
        <f t="shared" si="10"/>
        <v>6225.9</v>
      </c>
      <c r="H70">
        <f t="shared" si="11"/>
        <v>3818.5520000000001</v>
      </c>
      <c r="I70">
        <f t="shared" si="12"/>
        <v>1826.2639999999999</v>
      </c>
      <c r="J70">
        <f t="shared" si="13"/>
        <v>705.60200000000009</v>
      </c>
      <c r="K70">
        <f t="shared" si="14"/>
        <v>207.53</v>
      </c>
      <c r="L70">
        <f t="shared" si="15"/>
        <v>41.506</v>
      </c>
    </row>
    <row r="71" spans="1:12">
      <c r="A71" s="1" t="s">
        <v>33</v>
      </c>
      <c r="B71" s="1" t="s">
        <v>3</v>
      </c>
      <c r="C71" s="1" t="s">
        <v>21</v>
      </c>
      <c r="D71" s="1" t="str">
        <f t="shared" si="16"/>
        <v>Quebec17 years</v>
      </c>
      <c r="E71" s="1">
        <v>43130</v>
      </c>
      <c r="F71">
        <f t="shared" si="9"/>
        <v>8237.83</v>
      </c>
      <c r="G71">
        <f t="shared" si="10"/>
        <v>6469.5</v>
      </c>
      <c r="H71">
        <f t="shared" si="11"/>
        <v>3967.96</v>
      </c>
      <c r="I71">
        <f t="shared" si="12"/>
        <v>1897.7199999999998</v>
      </c>
      <c r="J71">
        <f t="shared" si="13"/>
        <v>733.21</v>
      </c>
      <c r="K71">
        <f t="shared" si="14"/>
        <v>215.65</v>
      </c>
      <c r="L71">
        <f t="shared" si="15"/>
        <v>43.13</v>
      </c>
    </row>
    <row r="72" spans="1:12">
      <c r="A72" s="1" t="s">
        <v>33</v>
      </c>
      <c r="B72" s="1" t="s">
        <v>3</v>
      </c>
      <c r="C72" s="1" t="s">
        <v>22</v>
      </c>
      <c r="D72" s="1" t="str">
        <f t="shared" si="16"/>
        <v>Quebec18 years</v>
      </c>
      <c r="E72" s="1">
        <v>46205</v>
      </c>
      <c r="F72">
        <f t="shared" si="9"/>
        <v>8825.1550000000007</v>
      </c>
      <c r="G72">
        <f t="shared" si="10"/>
        <v>6930.75</v>
      </c>
      <c r="H72">
        <f t="shared" si="11"/>
        <v>4250.8599999999997</v>
      </c>
      <c r="I72">
        <f t="shared" si="12"/>
        <v>2033.02</v>
      </c>
      <c r="J72">
        <f t="shared" si="13"/>
        <v>785.48500000000001</v>
      </c>
      <c r="K72">
        <f t="shared" si="14"/>
        <v>231.02500000000001</v>
      </c>
      <c r="L72">
        <f t="shared" si="15"/>
        <v>46.204999999999998</v>
      </c>
    </row>
    <row r="73" spans="1:12">
      <c r="A73" s="1" t="s">
        <v>33</v>
      </c>
      <c r="B73" s="1" t="s">
        <v>3</v>
      </c>
      <c r="C73" s="1" t="s">
        <v>23</v>
      </c>
      <c r="D73" s="1" t="str">
        <f t="shared" si="16"/>
        <v>Quebec19 years</v>
      </c>
      <c r="E73" s="1">
        <v>49308</v>
      </c>
      <c r="F73">
        <f t="shared" si="9"/>
        <v>9417.8279999999995</v>
      </c>
      <c r="G73">
        <f t="shared" si="10"/>
        <v>7396.2</v>
      </c>
      <c r="H73">
        <f t="shared" si="11"/>
        <v>4536.3360000000002</v>
      </c>
      <c r="I73">
        <f t="shared" si="12"/>
        <v>2169.5519999999997</v>
      </c>
      <c r="J73">
        <f t="shared" si="13"/>
        <v>838.2360000000001</v>
      </c>
      <c r="K73">
        <f t="shared" si="14"/>
        <v>246.54</v>
      </c>
      <c r="L73">
        <f t="shared" si="15"/>
        <v>49.308</v>
      </c>
    </row>
    <row r="74" spans="1:12">
      <c r="A74" s="1" t="s">
        <v>34</v>
      </c>
      <c r="B74" s="1" t="s">
        <v>3</v>
      </c>
      <c r="C74" s="1" t="s">
        <v>12</v>
      </c>
      <c r="D74" s="1" t="str">
        <f t="shared" si="16"/>
        <v>Ontario8 years</v>
      </c>
      <c r="E74" s="1">
        <v>76139</v>
      </c>
      <c r="F74">
        <f t="shared" ref="F74:F108" si="17">E74*0.191</f>
        <v>14542.549000000001</v>
      </c>
      <c r="G74">
        <f t="shared" ref="G74:G108" si="18">E74*0.15</f>
        <v>11420.85</v>
      </c>
      <c r="H74">
        <f t="shared" ref="H74:H108" si="19">E74*0.092</f>
        <v>7004.7879999999996</v>
      </c>
      <c r="I74">
        <f t="shared" ref="I74:I108" si="20">E74*0.044</f>
        <v>3350.116</v>
      </c>
      <c r="J74">
        <f t="shared" ref="J74:J108" si="21">E74*0.017</f>
        <v>1294.3630000000001</v>
      </c>
      <c r="K74">
        <f t="shared" ref="K74:K108" si="22">E74*0.005</f>
        <v>380.69499999999999</v>
      </c>
      <c r="L74">
        <f t="shared" ref="L74:L108" si="23">E74*0.001</f>
        <v>76.138999999999996</v>
      </c>
    </row>
    <row r="75" spans="1:12">
      <c r="A75" s="1" t="s">
        <v>34</v>
      </c>
      <c r="B75" s="1" t="s">
        <v>3</v>
      </c>
      <c r="C75" s="1" t="s">
        <v>13</v>
      </c>
      <c r="D75" s="1" t="str">
        <f t="shared" si="16"/>
        <v>Ontario9 years</v>
      </c>
      <c r="E75" s="1">
        <v>75220</v>
      </c>
      <c r="F75">
        <f t="shared" si="17"/>
        <v>14367.02</v>
      </c>
      <c r="G75">
        <f t="shared" si="18"/>
        <v>11283</v>
      </c>
      <c r="H75">
        <f t="shared" si="19"/>
        <v>6920.24</v>
      </c>
      <c r="I75">
        <f t="shared" si="20"/>
        <v>3309.68</v>
      </c>
      <c r="J75">
        <f t="shared" si="21"/>
        <v>1278.74</v>
      </c>
      <c r="K75">
        <f t="shared" si="22"/>
        <v>376.1</v>
      </c>
      <c r="L75">
        <f t="shared" si="23"/>
        <v>75.22</v>
      </c>
    </row>
    <row r="76" spans="1:12">
      <c r="A76" s="1" t="s">
        <v>34</v>
      </c>
      <c r="B76" s="1" t="s">
        <v>3</v>
      </c>
      <c r="C76" s="1" t="s">
        <v>14</v>
      </c>
      <c r="D76" s="1" t="str">
        <f t="shared" si="16"/>
        <v>Ontario10 years</v>
      </c>
      <c r="E76" s="1">
        <v>75168</v>
      </c>
      <c r="F76">
        <f t="shared" si="17"/>
        <v>14357.088</v>
      </c>
      <c r="G76">
        <f t="shared" si="18"/>
        <v>11275.199999999999</v>
      </c>
      <c r="H76">
        <f t="shared" si="19"/>
        <v>6915.4560000000001</v>
      </c>
      <c r="I76">
        <f t="shared" si="20"/>
        <v>3307.3919999999998</v>
      </c>
      <c r="J76">
        <f t="shared" si="21"/>
        <v>1277.856</v>
      </c>
      <c r="K76">
        <f t="shared" si="22"/>
        <v>375.84000000000003</v>
      </c>
      <c r="L76">
        <f t="shared" si="23"/>
        <v>75.168000000000006</v>
      </c>
    </row>
    <row r="77" spans="1:12">
      <c r="A77" s="1" t="s">
        <v>34</v>
      </c>
      <c r="B77" s="1" t="s">
        <v>3</v>
      </c>
      <c r="C77" s="1" t="s">
        <v>15</v>
      </c>
      <c r="D77" s="1" t="str">
        <f t="shared" si="16"/>
        <v>Ontario11 years</v>
      </c>
      <c r="E77" s="1">
        <v>76047</v>
      </c>
      <c r="F77">
        <f t="shared" si="17"/>
        <v>14524.977000000001</v>
      </c>
      <c r="G77">
        <f t="shared" si="18"/>
        <v>11407.05</v>
      </c>
      <c r="H77">
        <f t="shared" si="19"/>
        <v>6996.3239999999996</v>
      </c>
      <c r="I77">
        <f t="shared" si="20"/>
        <v>3346.0679999999998</v>
      </c>
      <c r="J77">
        <f t="shared" si="21"/>
        <v>1292.7990000000002</v>
      </c>
      <c r="K77">
        <f t="shared" si="22"/>
        <v>380.23500000000001</v>
      </c>
      <c r="L77">
        <f t="shared" si="23"/>
        <v>76.046999999999997</v>
      </c>
    </row>
    <row r="78" spans="1:12">
      <c r="A78" s="1" t="s">
        <v>34</v>
      </c>
      <c r="B78" s="1" t="s">
        <v>3</v>
      </c>
      <c r="C78" s="1" t="s">
        <v>16</v>
      </c>
      <c r="D78" s="1" t="str">
        <f t="shared" si="16"/>
        <v>Ontario12 years</v>
      </c>
      <c r="E78" s="1">
        <v>74807</v>
      </c>
      <c r="F78">
        <f t="shared" si="17"/>
        <v>14288.137000000001</v>
      </c>
      <c r="G78">
        <f t="shared" si="18"/>
        <v>11221.05</v>
      </c>
      <c r="H78">
        <f t="shared" si="19"/>
        <v>6882.2439999999997</v>
      </c>
      <c r="I78">
        <f t="shared" si="20"/>
        <v>3291.5079999999998</v>
      </c>
      <c r="J78">
        <f t="shared" si="21"/>
        <v>1271.7190000000001</v>
      </c>
      <c r="K78">
        <f t="shared" si="22"/>
        <v>374.03500000000003</v>
      </c>
      <c r="L78">
        <f t="shared" si="23"/>
        <v>74.807000000000002</v>
      </c>
    </row>
    <row r="79" spans="1:12">
      <c r="A79" s="1" t="s">
        <v>34</v>
      </c>
      <c r="B79" s="1" t="s">
        <v>3</v>
      </c>
      <c r="C79" s="1" t="s">
        <v>17</v>
      </c>
      <c r="D79" s="1" t="str">
        <f t="shared" si="16"/>
        <v>Ontario13 years</v>
      </c>
      <c r="E79" s="1">
        <v>75560</v>
      </c>
      <c r="F79">
        <f t="shared" si="17"/>
        <v>14431.960000000001</v>
      </c>
      <c r="G79">
        <f t="shared" si="18"/>
        <v>11334</v>
      </c>
      <c r="H79">
        <f t="shared" si="19"/>
        <v>6951.5199999999995</v>
      </c>
      <c r="I79">
        <f t="shared" si="20"/>
        <v>3324.64</v>
      </c>
      <c r="J79">
        <f t="shared" si="21"/>
        <v>1284.52</v>
      </c>
      <c r="K79">
        <f t="shared" si="22"/>
        <v>377.8</v>
      </c>
      <c r="L79">
        <f t="shared" si="23"/>
        <v>75.56</v>
      </c>
    </row>
    <row r="80" spans="1:12">
      <c r="A80" s="1" t="s">
        <v>34</v>
      </c>
      <c r="B80" s="1" t="s">
        <v>3</v>
      </c>
      <c r="C80" s="1" t="s">
        <v>18</v>
      </c>
      <c r="D80" s="1" t="str">
        <f t="shared" si="16"/>
        <v>Ontario14 years</v>
      </c>
      <c r="E80" s="1">
        <v>77151</v>
      </c>
      <c r="F80">
        <f t="shared" si="17"/>
        <v>14735.841</v>
      </c>
      <c r="G80">
        <f t="shared" si="18"/>
        <v>11572.65</v>
      </c>
      <c r="H80">
        <f t="shared" si="19"/>
        <v>7097.8919999999998</v>
      </c>
      <c r="I80">
        <f t="shared" si="20"/>
        <v>3394.6439999999998</v>
      </c>
      <c r="J80">
        <f t="shared" si="21"/>
        <v>1311.567</v>
      </c>
      <c r="K80">
        <f t="shared" si="22"/>
        <v>385.755</v>
      </c>
      <c r="L80">
        <f t="shared" si="23"/>
        <v>77.150999999999996</v>
      </c>
    </row>
    <row r="81" spans="1:12">
      <c r="A81" s="1" t="s">
        <v>34</v>
      </c>
      <c r="B81" s="1" t="s">
        <v>3</v>
      </c>
      <c r="C81" s="1" t="s">
        <v>19</v>
      </c>
      <c r="D81" s="1" t="str">
        <f t="shared" si="16"/>
        <v>Ontario15 years</v>
      </c>
      <c r="E81" s="1">
        <v>80612</v>
      </c>
      <c r="F81">
        <f t="shared" si="17"/>
        <v>15396.892</v>
      </c>
      <c r="G81">
        <f t="shared" si="18"/>
        <v>12091.8</v>
      </c>
      <c r="H81">
        <f t="shared" si="19"/>
        <v>7416.3040000000001</v>
      </c>
      <c r="I81">
        <f t="shared" si="20"/>
        <v>3546.9279999999999</v>
      </c>
      <c r="J81">
        <f t="shared" si="21"/>
        <v>1370.404</v>
      </c>
      <c r="K81">
        <f t="shared" si="22"/>
        <v>403.06</v>
      </c>
      <c r="L81">
        <f t="shared" si="23"/>
        <v>80.611999999999995</v>
      </c>
    </row>
    <row r="82" spans="1:12">
      <c r="A82" s="1" t="s">
        <v>34</v>
      </c>
      <c r="B82" s="1" t="s">
        <v>3</v>
      </c>
      <c r="C82" s="1" t="s">
        <v>20</v>
      </c>
      <c r="D82" s="1" t="str">
        <f t="shared" si="16"/>
        <v>Ontario16 years</v>
      </c>
      <c r="E82" s="1">
        <v>81530</v>
      </c>
      <c r="F82">
        <f t="shared" si="17"/>
        <v>15572.23</v>
      </c>
      <c r="G82">
        <f t="shared" si="18"/>
        <v>12229.5</v>
      </c>
      <c r="H82">
        <f t="shared" si="19"/>
        <v>7500.76</v>
      </c>
      <c r="I82">
        <f t="shared" si="20"/>
        <v>3587.3199999999997</v>
      </c>
      <c r="J82">
        <f t="shared" si="21"/>
        <v>1386.01</v>
      </c>
      <c r="K82">
        <f t="shared" si="22"/>
        <v>407.65000000000003</v>
      </c>
      <c r="L82">
        <f t="shared" si="23"/>
        <v>81.53</v>
      </c>
    </row>
    <row r="83" spans="1:12">
      <c r="A83" s="1" t="s">
        <v>34</v>
      </c>
      <c r="B83" s="1" t="s">
        <v>3</v>
      </c>
      <c r="C83" s="1" t="s">
        <v>21</v>
      </c>
      <c r="D83" s="1" t="str">
        <f t="shared" si="16"/>
        <v>Ontario17 years</v>
      </c>
      <c r="E83" s="1">
        <v>85318</v>
      </c>
      <c r="F83">
        <f t="shared" si="17"/>
        <v>16295.737999999999</v>
      </c>
      <c r="G83">
        <f t="shared" si="18"/>
        <v>12797.699999999999</v>
      </c>
      <c r="H83">
        <f t="shared" si="19"/>
        <v>7849.2560000000003</v>
      </c>
      <c r="I83">
        <f t="shared" si="20"/>
        <v>3753.9919999999997</v>
      </c>
      <c r="J83">
        <f t="shared" si="21"/>
        <v>1450.4060000000002</v>
      </c>
      <c r="K83">
        <f t="shared" si="22"/>
        <v>426.59000000000003</v>
      </c>
      <c r="L83">
        <f t="shared" si="23"/>
        <v>85.317999999999998</v>
      </c>
    </row>
    <row r="84" spans="1:12">
      <c r="A84" s="1" t="s">
        <v>34</v>
      </c>
      <c r="B84" s="1" t="s">
        <v>3</v>
      </c>
      <c r="C84" s="1" t="s">
        <v>22</v>
      </c>
      <c r="D84" s="1" t="str">
        <f t="shared" si="16"/>
        <v>Ontario18 years</v>
      </c>
      <c r="E84" s="1">
        <v>90226</v>
      </c>
      <c r="F84">
        <f t="shared" si="17"/>
        <v>17233.166000000001</v>
      </c>
      <c r="G84">
        <f t="shared" si="18"/>
        <v>13533.9</v>
      </c>
      <c r="H84">
        <f t="shared" si="19"/>
        <v>8300.7919999999995</v>
      </c>
      <c r="I84">
        <f t="shared" si="20"/>
        <v>3969.944</v>
      </c>
      <c r="J84">
        <f t="shared" si="21"/>
        <v>1533.8420000000001</v>
      </c>
      <c r="K84">
        <f t="shared" si="22"/>
        <v>451.13</v>
      </c>
      <c r="L84">
        <f t="shared" si="23"/>
        <v>90.225999999999999</v>
      </c>
    </row>
    <row r="85" spans="1:12">
      <c r="A85" s="1" t="s">
        <v>34</v>
      </c>
      <c r="B85" s="1" t="s">
        <v>3</v>
      </c>
      <c r="C85" s="1" t="s">
        <v>23</v>
      </c>
      <c r="D85" s="1" t="str">
        <f t="shared" si="16"/>
        <v>Ontario19 years</v>
      </c>
      <c r="E85" s="1">
        <v>97392</v>
      </c>
      <c r="F85">
        <f t="shared" si="17"/>
        <v>18601.871999999999</v>
      </c>
      <c r="G85">
        <f t="shared" si="18"/>
        <v>14608.8</v>
      </c>
      <c r="H85">
        <f t="shared" si="19"/>
        <v>8960.0640000000003</v>
      </c>
      <c r="I85">
        <f t="shared" si="20"/>
        <v>4285.2479999999996</v>
      </c>
      <c r="J85">
        <f t="shared" si="21"/>
        <v>1655.6640000000002</v>
      </c>
      <c r="K85">
        <f t="shared" si="22"/>
        <v>486.96000000000004</v>
      </c>
      <c r="L85">
        <f t="shared" si="23"/>
        <v>97.391999999999996</v>
      </c>
    </row>
    <row r="86" spans="1:12">
      <c r="A86" s="1" t="s">
        <v>35</v>
      </c>
      <c r="B86" s="1" t="s">
        <v>3</v>
      </c>
      <c r="C86" s="1" t="s">
        <v>12</v>
      </c>
      <c r="D86" s="1" t="str">
        <f t="shared" si="16"/>
        <v>Manitoba8 years</v>
      </c>
      <c r="E86" s="1">
        <v>8240</v>
      </c>
      <c r="F86">
        <f t="shared" si="17"/>
        <v>1573.84</v>
      </c>
      <c r="G86">
        <f t="shared" si="18"/>
        <v>1236</v>
      </c>
      <c r="H86">
        <f t="shared" si="19"/>
        <v>758.08</v>
      </c>
      <c r="I86">
        <f t="shared" si="20"/>
        <v>362.56</v>
      </c>
      <c r="J86">
        <f t="shared" si="21"/>
        <v>140.08000000000001</v>
      </c>
      <c r="K86">
        <f t="shared" si="22"/>
        <v>41.2</v>
      </c>
      <c r="L86">
        <f t="shared" si="23"/>
        <v>8.24</v>
      </c>
    </row>
    <row r="87" spans="1:12">
      <c r="A87" s="1" t="s">
        <v>35</v>
      </c>
      <c r="B87" s="1" t="s">
        <v>3</v>
      </c>
      <c r="C87" s="1" t="s">
        <v>13</v>
      </c>
      <c r="D87" s="1" t="str">
        <f t="shared" si="16"/>
        <v>Manitoba9 years</v>
      </c>
      <c r="E87" s="1">
        <v>8118</v>
      </c>
      <c r="F87">
        <f t="shared" si="17"/>
        <v>1550.538</v>
      </c>
      <c r="G87">
        <f t="shared" si="18"/>
        <v>1217.7</v>
      </c>
      <c r="H87">
        <f t="shared" si="19"/>
        <v>746.85599999999999</v>
      </c>
      <c r="I87">
        <f t="shared" si="20"/>
        <v>357.19200000000001</v>
      </c>
      <c r="J87">
        <f t="shared" si="21"/>
        <v>138.006</v>
      </c>
      <c r="K87">
        <f t="shared" si="22"/>
        <v>40.590000000000003</v>
      </c>
      <c r="L87">
        <f t="shared" si="23"/>
        <v>8.1180000000000003</v>
      </c>
    </row>
    <row r="88" spans="1:12">
      <c r="A88" s="1" t="s">
        <v>35</v>
      </c>
      <c r="B88" s="1" t="s">
        <v>3</v>
      </c>
      <c r="C88" s="1" t="s">
        <v>14</v>
      </c>
      <c r="D88" s="1" t="str">
        <f t="shared" si="16"/>
        <v>Manitoba10 years</v>
      </c>
      <c r="E88" s="1">
        <v>7997</v>
      </c>
      <c r="F88">
        <f t="shared" si="17"/>
        <v>1527.4270000000001</v>
      </c>
      <c r="G88">
        <f t="shared" si="18"/>
        <v>1199.55</v>
      </c>
      <c r="H88">
        <f t="shared" si="19"/>
        <v>735.72399999999993</v>
      </c>
      <c r="I88">
        <f t="shared" si="20"/>
        <v>351.86799999999999</v>
      </c>
      <c r="J88">
        <f t="shared" si="21"/>
        <v>135.94900000000001</v>
      </c>
      <c r="K88">
        <f t="shared" si="22"/>
        <v>39.984999999999999</v>
      </c>
      <c r="L88">
        <f t="shared" si="23"/>
        <v>7.9969999999999999</v>
      </c>
    </row>
    <row r="89" spans="1:12">
      <c r="A89" s="1" t="s">
        <v>35</v>
      </c>
      <c r="B89" s="1" t="s">
        <v>3</v>
      </c>
      <c r="C89" s="1" t="s">
        <v>15</v>
      </c>
      <c r="D89" s="1" t="str">
        <f t="shared" si="16"/>
        <v>Manitoba11 years</v>
      </c>
      <c r="E89" s="1">
        <v>8040</v>
      </c>
      <c r="F89">
        <f t="shared" si="17"/>
        <v>1535.64</v>
      </c>
      <c r="G89">
        <f t="shared" si="18"/>
        <v>1206</v>
      </c>
      <c r="H89">
        <f t="shared" si="19"/>
        <v>739.68</v>
      </c>
      <c r="I89">
        <f t="shared" si="20"/>
        <v>353.76</v>
      </c>
      <c r="J89">
        <f t="shared" si="21"/>
        <v>136.68</v>
      </c>
      <c r="K89">
        <f t="shared" si="22"/>
        <v>40.200000000000003</v>
      </c>
      <c r="L89">
        <f t="shared" si="23"/>
        <v>8.0400000000000009</v>
      </c>
    </row>
    <row r="90" spans="1:12">
      <c r="A90" s="1" t="s">
        <v>35</v>
      </c>
      <c r="B90" s="1" t="s">
        <v>3</v>
      </c>
      <c r="C90" s="1" t="s">
        <v>16</v>
      </c>
      <c r="D90" s="1" t="str">
        <f t="shared" si="16"/>
        <v>Manitoba12 years</v>
      </c>
      <c r="E90" s="1">
        <v>8063</v>
      </c>
      <c r="F90">
        <f t="shared" si="17"/>
        <v>1540.0330000000001</v>
      </c>
      <c r="G90">
        <f t="shared" si="18"/>
        <v>1209.45</v>
      </c>
      <c r="H90">
        <f t="shared" si="19"/>
        <v>741.79599999999994</v>
      </c>
      <c r="I90">
        <f t="shared" si="20"/>
        <v>354.77199999999999</v>
      </c>
      <c r="J90">
        <f t="shared" si="21"/>
        <v>137.071</v>
      </c>
      <c r="K90">
        <f t="shared" si="22"/>
        <v>40.314999999999998</v>
      </c>
      <c r="L90">
        <f t="shared" si="23"/>
        <v>8.0630000000000006</v>
      </c>
    </row>
    <row r="91" spans="1:12">
      <c r="A91" s="1" t="s">
        <v>35</v>
      </c>
      <c r="B91" s="1" t="s">
        <v>3</v>
      </c>
      <c r="C91" s="1" t="s">
        <v>17</v>
      </c>
      <c r="D91" s="1" t="str">
        <f t="shared" si="16"/>
        <v>Manitoba13 years</v>
      </c>
      <c r="E91" s="1">
        <v>8190</v>
      </c>
      <c r="F91">
        <f t="shared" si="17"/>
        <v>1564.29</v>
      </c>
      <c r="G91">
        <f t="shared" si="18"/>
        <v>1228.5</v>
      </c>
      <c r="H91">
        <f t="shared" si="19"/>
        <v>753.48</v>
      </c>
      <c r="I91">
        <f t="shared" si="20"/>
        <v>360.35999999999996</v>
      </c>
      <c r="J91">
        <f t="shared" si="21"/>
        <v>139.23000000000002</v>
      </c>
      <c r="K91">
        <f t="shared" si="22"/>
        <v>40.950000000000003</v>
      </c>
      <c r="L91">
        <f t="shared" si="23"/>
        <v>8.19</v>
      </c>
    </row>
    <row r="92" spans="1:12">
      <c r="A92" s="1" t="s">
        <v>35</v>
      </c>
      <c r="B92" s="1" t="s">
        <v>3</v>
      </c>
      <c r="C92" s="1" t="s">
        <v>18</v>
      </c>
      <c r="D92" s="1" t="str">
        <f t="shared" si="16"/>
        <v>Manitoba14 years</v>
      </c>
      <c r="E92" s="1">
        <v>8367</v>
      </c>
      <c r="F92">
        <f t="shared" si="17"/>
        <v>1598.097</v>
      </c>
      <c r="G92">
        <f t="shared" si="18"/>
        <v>1255.05</v>
      </c>
      <c r="H92">
        <f t="shared" si="19"/>
        <v>769.76400000000001</v>
      </c>
      <c r="I92">
        <f t="shared" si="20"/>
        <v>368.14799999999997</v>
      </c>
      <c r="J92">
        <f t="shared" si="21"/>
        <v>142.239</v>
      </c>
      <c r="K92">
        <f t="shared" si="22"/>
        <v>41.835000000000001</v>
      </c>
      <c r="L92">
        <f t="shared" si="23"/>
        <v>8.3670000000000009</v>
      </c>
    </row>
    <row r="93" spans="1:12">
      <c r="A93" s="1" t="s">
        <v>35</v>
      </c>
      <c r="B93" s="1" t="s">
        <v>3</v>
      </c>
      <c r="C93" s="1" t="s">
        <v>19</v>
      </c>
      <c r="D93" s="1" t="str">
        <f t="shared" si="16"/>
        <v>Manitoba15 years</v>
      </c>
      <c r="E93" s="1">
        <v>8614</v>
      </c>
      <c r="F93">
        <f t="shared" si="17"/>
        <v>1645.2740000000001</v>
      </c>
      <c r="G93">
        <f t="shared" si="18"/>
        <v>1292.0999999999999</v>
      </c>
      <c r="H93">
        <f t="shared" si="19"/>
        <v>792.48799999999994</v>
      </c>
      <c r="I93">
        <f t="shared" si="20"/>
        <v>379.01599999999996</v>
      </c>
      <c r="J93">
        <f t="shared" si="21"/>
        <v>146.43800000000002</v>
      </c>
      <c r="K93">
        <f t="shared" si="22"/>
        <v>43.07</v>
      </c>
      <c r="L93">
        <f t="shared" si="23"/>
        <v>8.6140000000000008</v>
      </c>
    </row>
    <row r="94" spans="1:12">
      <c r="A94" s="1" t="s">
        <v>35</v>
      </c>
      <c r="B94" s="1" t="s">
        <v>3</v>
      </c>
      <c r="C94" s="1" t="s">
        <v>20</v>
      </c>
      <c r="D94" s="1" t="str">
        <f t="shared" si="16"/>
        <v>Manitoba16 years</v>
      </c>
      <c r="E94" s="1">
        <v>8540</v>
      </c>
      <c r="F94">
        <f t="shared" si="17"/>
        <v>1631.14</v>
      </c>
      <c r="G94">
        <f t="shared" si="18"/>
        <v>1281</v>
      </c>
      <c r="H94">
        <f t="shared" si="19"/>
        <v>785.68</v>
      </c>
      <c r="I94">
        <f t="shared" si="20"/>
        <v>375.76</v>
      </c>
      <c r="J94">
        <f t="shared" si="21"/>
        <v>145.18</v>
      </c>
      <c r="K94">
        <f t="shared" si="22"/>
        <v>42.7</v>
      </c>
      <c r="L94">
        <f t="shared" si="23"/>
        <v>8.5400000000000009</v>
      </c>
    </row>
    <row r="95" spans="1:12">
      <c r="A95" s="1" t="s">
        <v>35</v>
      </c>
      <c r="B95" s="1" t="s">
        <v>3</v>
      </c>
      <c r="C95" s="1" t="s">
        <v>21</v>
      </c>
      <c r="D95" s="1" t="str">
        <f t="shared" si="16"/>
        <v>Manitoba17 years</v>
      </c>
      <c r="E95" s="1">
        <v>8773</v>
      </c>
      <c r="F95">
        <f t="shared" si="17"/>
        <v>1675.643</v>
      </c>
      <c r="G95">
        <f t="shared" si="18"/>
        <v>1315.95</v>
      </c>
      <c r="H95">
        <f t="shared" si="19"/>
        <v>807.11599999999999</v>
      </c>
      <c r="I95">
        <f t="shared" si="20"/>
        <v>386.012</v>
      </c>
      <c r="J95">
        <f t="shared" si="21"/>
        <v>149.14100000000002</v>
      </c>
      <c r="K95">
        <f t="shared" si="22"/>
        <v>43.865000000000002</v>
      </c>
      <c r="L95">
        <f t="shared" si="23"/>
        <v>8.7729999999999997</v>
      </c>
    </row>
    <row r="96" spans="1:12">
      <c r="A96" s="1" t="s">
        <v>35</v>
      </c>
      <c r="B96" s="1" t="s">
        <v>3</v>
      </c>
      <c r="C96" s="1" t="s">
        <v>22</v>
      </c>
      <c r="D96" s="1" t="str">
        <f t="shared" si="16"/>
        <v>Manitoba18 years</v>
      </c>
      <c r="E96" s="1">
        <v>8949</v>
      </c>
      <c r="F96">
        <f t="shared" si="17"/>
        <v>1709.259</v>
      </c>
      <c r="G96">
        <f t="shared" si="18"/>
        <v>1342.35</v>
      </c>
      <c r="H96">
        <f t="shared" si="19"/>
        <v>823.30799999999999</v>
      </c>
      <c r="I96">
        <f t="shared" si="20"/>
        <v>393.75599999999997</v>
      </c>
      <c r="J96">
        <f t="shared" si="21"/>
        <v>152.13300000000001</v>
      </c>
      <c r="K96">
        <f t="shared" si="22"/>
        <v>44.744999999999997</v>
      </c>
      <c r="L96">
        <f t="shared" si="23"/>
        <v>8.9489999999999998</v>
      </c>
    </row>
    <row r="97" spans="1:12">
      <c r="A97" s="1" t="s">
        <v>35</v>
      </c>
      <c r="B97" s="1" t="s">
        <v>3</v>
      </c>
      <c r="C97" s="1" t="s">
        <v>23</v>
      </c>
      <c r="D97" s="1" t="str">
        <f t="shared" si="16"/>
        <v>Manitoba19 years</v>
      </c>
      <c r="E97" s="1">
        <v>9486</v>
      </c>
      <c r="F97">
        <f t="shared" si="17"/>
        <v>1811.826</v>
      </c>
      <c r="G97">
        <f t="shared" si="18"/>
        <v>1422.8999999999999</v>
      </c>
      <c r="H97">
        <f t="shared" si="19"/>
        <v>872.71199999999999</v>
      </c>
      <c r="I97">
        <f t="shared" si="20"/>
        <v>417.38399999999996</v>
      </c>
      <c r="J97">
        <f t="shared" si="21"/>
        <v>161.262</v>
      </c>
      <c r="K97">
        <f t="shared" si="22"/>
        <v>47.43</v>
      </c>
      <c r="L97">
        <f t="shared" si="23"/>
        <v>9.4860000000000007</v>
      </c>
    </row>
    <row r="98" spans="1:12">
      <c r="A98" s="1" t="s">
        <v>36</v>
      </c>
      <c r="B98" s="1" t="s">
        <v>3</v>
      </c>
      <c r="C98" s="1" t="s">
        <v>12</v>
      </c>
      <c r="D98" s="1" t="str">
        <f t="shared" si="16"/>
        <v>Saskatchewan8 years</v>
      </c>
      <c r="E98" s="1">
        <v>7259</v>
      </c>
      <c r="F98">
        <f t="shared" si="17"/>
        <v>1386.4690000000001</v>
      </c>
      <c r="G98">
        <f t="shared" si="18"/>
        <v>1088.8499999999999</v>
      </c>
      <c r="H98">
        <f t="shared" si="19"/>
        <v>667.82799999999997</v>
      </c>
      <c r="I98">
        <f t="shared" si="20"/>
        <v>319.39599999999996</v>
      </c>
      <c r="J98">
        <f t="shared" si="21"/>
        <v>123.40300000000001</v>
      </c>
      <c r="K98">
        <f t="shared" si="22"/>
        <v>36.295000000000002</v>
      </c>
      <c r="L98">
        <f t="shared" si="23"/>
        <v>7.2590000000000003</v>
      </c>
    </row>
    <row r="99" spans="1:12">
      <c r="A99" s="1" t="s">
        <v>36</v>
      </c>
      <c r="B99" s="1" t="s">
        <v>3</v>
      </c>
      <c r="C99" s="1" t="s">
        <v>13</v>
      </c>
      <c r="D99" s="1" t="str">
        <f t="shared" si="16"/>
        <v>Saskatchewan9 years</v>
      </c>
      <c r="E99" s="1">
        <v>7055</v>
      </c>
      <c r="F99">
        <f t="shared" si="17"/>
        <v>1347.5050000000001</v>
      </c>
      <c r="G99">
        <f t="shared" si="18"/>
        <v>1058.25</v>
      </c>
      <c r="H99">
        <f t="shared" si="19"/>
        <v>649.05999999999995</v>
      </c>
      <c r="I99">
        <f t="shared" si="20"/>
        <v>310.41999999999996</v>
      </c>
      <c r="J99">
        <f t="shared" si="21"/>
        <v>119.935</v>
      </c>
      <c r="K99">
        <f t="shared" si="22"/>
        <v>35.274999999999999</v>
      </c>
      <c r="L99">
        <f t="shared" si="23"/>
        <v>7.0549999999999997</v>
      </c>
    </row>
    <row r="100" spans="1:12">
      <c r="A100" s="1" t="s">
        <v>36</v>
      </c>
      <c r="B100" s="1" t="s">
        <v>3</v>
      </c>
      <c r="C100" s="1" t="s">
        <v>14</v>
      </c>
      <c r="D100" s="1" t="str">
        <f t="shared" si="16"/>
        <v>Saskatchewan10 years</v>
      </c>
      <c r="E100" s="1">
        <v>6930</v>
      </c>
      <c r="F100">
        <f t="shared" si="17"/>
        <v>1323.63</v>
      </c>
      <c r="G100">
        <f t="shared" si="18"/>
        <v>1039.5</v>
      </c>
      <c r="H100">
        <f t="shared" si="19"/>
        <v>637.55999999999995</v>
      </c>
      <c r="I100">
        <f t="shared" si="20"/>
        <v>304.91999999999996</v>
      </c>
      <c r="J100">
        <f t="shared" si="21"/>
        <v>117.81</v>
      </c>
      <c r="K100">
        <f t="shared" si="22"/>
        <v>34.65</v>
      </c>
      <c r="L100">
        <f t="shared" si="23"/>
        <v>6.93</v>
      </c>
    </row>
    <row r="101" spans="1:12">
      <c r="A101" s="1" t="s">
        <v>36</v>
      </c>
      <c r="B101" s="1" t="s">
        <v>3</v>
      </c>
      <c r="C101" s="1" t="s">
        <v>15</v>
      </c>
      <c r="D101" s="1" t="str">
        <f t="shared" si="16"/>
        <v>Saskatchewan11 years</v>
      </c>
      <c r="E101" s="1">
        <v>7078</v>
      </c>
      <c r="F101">
        <f t="shared" si="17"/>
        <v>1351.8979999999999</v>
      </c>
      <c r="G101">
        <f t="shared" si="18"/>
        <v>1061.7</v>
      </c>
      <c r="H101">
        <f t="shared" si="19"/>
        <v>651.17600000000004</v>
      </c>
      <c r="I101">
        <f t="shared" si="20"/>
        <v>311.43199999999996</v>
      </c>
      <c r="J101">
        <f t="shared" si="21"/>
        <v>120.32600000000001</v>
      </c>
      <c r="K101">
        <f t="shared" si="22"/>
        <v>35.39</v>
      </c>
      <c r="L101">
        <f t="shared" si="23"/>
        <v>7.0780000000000003</v>
      </c>
    </row>
    <row r="102" spans="1:12">
      <c r="A102" s="1" t="s">
        <v>36</v>
      </c>
      <c r="B102" s="1" t="s">
        <v>3</v>
      </c>
      <c r="C102" s="1" t="s">
        <v>16</v>
      </c>
      <c r="D102" s="1" t="str">
        <f t="shared" si="16"/>
        <v>Saskatchewan12 years</v>
      </c>
      <c r="E102" s="1">
        <v>6833</v>
      </c>
      <c r="F102">
        <f t="shared" si="17"/>
        <v>1305.1030000000001</v>
      </c>
      <c r="G102">
        <f t="shared" si="18"/>
        <v>1024.95</v>
      </c>
      <c r="H102">
        <f t="shared" si="19"/>
        <v>628.63599999999997</v>
      </c>
      <c r="I102">
        <f t="shared" si="20"/>
        <v>300.65199999999999</v>
      </c>
      <c r="J102">
        <f t="shared" si="21"/>
        <v>116.161</v>
      </c>
      <c r="K102">
        <f t="shared" si="22"/>
        <v>34.164999999999999</v>
      </c>
      <c r="L102">
        <f t="shared" si="23"/>
        <v>6.8330000000000002</v>
      </c>
    </row>
    <row r="103" spans="1:12">
      <c r="A103" s="1" t="s">
        <v>36</v>
      </c>
      <c r="B103" s="1" t="s">
        <v>3</v>
      </c>
      <c r="C103" s="1" t="s">
        <v>17</v>
      </c>
      <c r="D103" s="1" t="str">
        <f t="shared" si="16"/>
        <v>Saskatchewan13 years</v>
      </c>
      <c r="E103" s="1">
        <v>6971</v>
      </c>
      <c r="F103">
        <f t="shared" si="17"/>
        <v>1331.461</v>
      </c>
      <c r="G103">
        <f t="shared" si="18"/>
        <v>1045.6499999999999</v>
      </c>
      <c r="H103">
        <f t="shared" si="19"/>
        <v>641.33199999999999</v>
      </c>
      <c r="I103">
        <f t="shared" si="20"/>
        <v>306.72399999999999</v>
      </c>
      <c r="J103">
        <f t="shared" si="21"/>
        <v>118.50700000000001</v>
      </c>
      <c r="K103">
        <f t="shared" si="22"/>
        <v>34.855000000000004</v>
      </c>
      <c r="L103">
        <f t="shared" si="23"/>
        <v>6.9710000000000001</v>
      </c>
    </row>
    <row r="104" spans="1:12">
      <c r="A104" s="1" t="s">
        <v>36</v>
      </c>
      <c r="B104" s="1" t="s">
        <v>3</v>
      </c>
      <c r="C104" s="1" t="s">
        <v>18</v>
      </c>
      <c r="D104" s="1" t="str">
        <f t="shared" si="16"/>
        <v>Saskatchewan14 years</v>
      </c>
      <c r="E104" s="1">
        <v>6972</v>
      </c>
      <c r="F104">
        <f t="shared" si="17"/>
        <v>1331.652</v>
      </c>
      <c r="G104">
        <f t="shared" si="18"/>
        <v>1045.8</v>
      </c>
      <c r="H104">
        <f t="shared" si="19"/>
        <v>641.42399999999998</v>
      </c>
      <c r="I104">
        <f t="shared" si="20"/>
        <v>306.76799999999997</v>
      </c>
      <c r="J104">
        <f t="shared" si="21"/>
        <v>118.52400000000002</v>
      </c>
      <c r="K104">
        <f t="shared" si="22"/>
        <v>34.86</v>
      </c>
      <c r="L104">
        <f t="shared" si="23"/>
        <v>6.9720000000000004</v>
      </c>
    </row>
    <row r="105" spans="1:12">
      <c r="A105" s="1" t="s">
        <v>36</v>
      </c>
      <c r="B105" s="1" t="s">
        <v>3</v>
      </c>
      <c r="C105" s="1" t="s">
        <v>19</v>
      </c>
      <c r="D105" s="1" t="str">
        <f t="shared" si="16"/>
        <v>Saskatchewan15 years</v>
      </c>
      <c r="E105" s="1">
        <v>7197</v>
      </c>
      <c r="F105">
        <f t="shared" si="17"/>
        <v>1374.627</v>
      </c>
      <c r="G105">
        <f t="shared" si="18"/>
        <v>1079.55</v>
      </c>
      <c r="H105">
        <f t="shared" si="19"/>
        <v>662.12400000000002</v>
      </c>
      <c r="I105">
        <f t="shared" si="20"/>
        <v>316.66800000000001</v>
      </c>
      <c r="J105">
        <f t="shared" si="21"/>
        <v>122.349</v>
      </c>
      <c r="K105">
        <f t="shared" si="22"/>
        <v>35.984999999999999</v>
      </c>
      <c r="L105">
        <f t="shared" si="23"/>
        <v>7.1970000000000001</v>
      </c>
    </row>
    <row r="106" spans="1:12">
      <c r="A106" s="1" t="s">
        <v>36</v>
      </c>
      <c r="B106" s="1" t="s">
        <v>3</v>
      </c>
      <c r="C106" s="1" t="s">
        <v>20</v>
      </c>
      <c r="D106" s="1" t="str">
        <f t="shared" si="16"/>
        <v>Saskatchewan16 years</v>
      </c>
      <c r="E106" s="1">
        <v>7128</v>
      </c>
      <c r="F106">
        <f t="shared" si="17"/>
        <v>1361.4480000000001</v>
      </c>
      <c r="G106">
        <f t="shared" si="18"/>
        <v>1069.2</v>
      </c>
      <c r="H106">
        <f t="shared" si="19"/>
        <v>655.77599999999995</v>
      </c>
      <c r="I106">
        <f t="shared" si="20"/>
        <v>313.63200000000001</v>
      </c>
      <c r="J106">
        <f t="shared" si="21"/>
        <v>121.176</v>
      </c>
      <c r="K106">
        <f t="shared" si="22"/>
        <v>35.64</v>
      </c>
      <c r="L106">
        <f t="shared" si="23"/>
        <v>7.1280000000000001</v>
      </c>
    </row>
    <row r="107" spans="1:12">
      <c r="A107" s="1" t="s">
        <v>36</v>
      </c>
      <c r="B107" s="1" t="s">
        <v>3</v>
      </c>
      <c r="C107" s="1" t="s">
        <v>21</v>
      </c>
      <c r="D107" s="1" t="str">
        <f t="shared" si="16"/>
        <v>Saskatchewan17 years</v>
      </c>
      <c r="E107" s="1">
        <v>7168</v>
      </c>
      <c r="F107">
        <f t="shared" si="17"/>
        <v>1369.088</v>
      </c>
      <c r="G107">
        <f t="shared" si="18"/>
        <v>1075.2</v>
      </c>
      <c r="H107">
        <f t="shared" si="19"/>
        <v>659.45600000000002</v>
      </c>
      <c r="I107">
        <f t="shared" si="20"/>
        <v>315.392</v>
      </c>
      <c r="J107">
        <f t="shared" si="21"/>
        <v>121.85600000000001</v>
      </c>
      <c r="K107">
        <f t="shared" si="22"/>
        <v>35.840000000000003</v>
      </c>
      <c r="L107">
        <f t="shared" si="23"/>
        <v>7.1680000000000001</v>
      </c>
    </row>
    <row r="108" spans="1:12">
      <c r="A108" s="1" t="s">
        <v>36</v>
      </c>
      <c r="B108" s="1" t="s">
        <v>3</v>
      </c>
      <c r="C108" s="1" t="s">
        <v>22</v>
      </c>
      <c r="D108" s="1" t="str">
        <f t="shared" si="16"/>
        <v>Saskatchewan18 years</v>
      </c>
      <c r="E108" s="1">
        <v>7602</v>
      </c>
      <c r="F108">
        <f t="shared" si="17"/>
        <v>1451.982</v>
      </c>
      <c r="G108">
        <f t="shared" si="18"/>
        <v>1140.3</v>
      </c>
      <c r="H108">
        <f t="shared" si="19"/>
        <v>699.38400000000001</v>
      </c>
      <c r="I108">
        <f t="shared" si="20"/>
        <v>334.488</v>
      </c>
      <c r="J108">
        <f t="shared" si="21"/>
        <v>129.23400000000001</v>
      </c>
      <c r="K108">
        <f t="shared" si="22"/>
        <v>38.01</v>
      </c>
      <c r="L108">
        <f t="shared" si="23"/>
        <v>7.6020000000000003</v>
      </c>
    </row>
    <row r="109" spans="1:12">
      <c r="A109" s="1" t="s">
        <v>36</v>
      </c>
      <c r="B109" s="1" t="s">
        <v>3</v>
      </c>
      <c r="C109" s="1" t="s">
        <v>23</v>
      </c>
      <c r="D109" s="1" t="str">
        <f t="shared" si="16"/>
        <v>Saskatchewan19 years</v>
      </c>
      <c r="E109" s="1">
        <v>7796</v>
      </c>
      <c r="F109">
        <f t="shared" ref="F109:F133" si="24">E109*0.191</f>
        <v>1489.0360000000001</v>
      </c>
      <c r="G109">
        <f t="shared" ref="G109:G133" si="25">E109*0.15</f>
        <v>1169.3999999999999</v>
      </c>
      <c r="H109">
        <f t="shared" ref="H109:H133" si="26">E109*0.092</f>
        <v>717.23199999999997</v>
      </c>
      <c r="I109">
        <f t="shared" ref="I109:I133" si="27">E109*0.044</f>
        <v>343.024</v>
      </c>
      <c r="J109">
        <f t="shared" ref="J109:J133" si="28">E109*0.017</f>
        <v>132.53200000000001</v>
      </c>
      <c r="K109">
        <f t="shared" ref="K109:K133" si="29">E109*0.005</f>
        <v>38.980000000000004</v>
      </c>
      <c r="L109">
        <f t="shared" ref="L109:L133" si="30">E109*0.001</f>
        <v>7.7960000000000003</v>
      </c>
    </row>
    <row r="110" spans="1:12">
      <c r="A110" s="1" t="s">
        <v>37</v>
      </c>
      <c r="B110" s="1" t="s">
        <v>3</v>
      </c>
      <c r="C110" s="1" t="s">
        <v>12</v>
      </c>
      <c r="D110" s="1" t="str">
        <f t="shared" si="16"/>
        <v>Alberta8 years</v>
      </c>
      <c r="E110" s="1">
        <v>26338</v>
      </c>
      <c r="F110">
        <f t="shared" si="24"/>
        <v>5030.558</v>
      </c>
      <c r="G110">
        <f t="shared" si="25"/>
        <v>3950.7</v>
      </c>
      <c r="H110">
        <f t="shared" si="26"/>
        <v>2423.096</v>
      </c>
      <c r="I110">
        <f t="shared" si="27"/>
        <v>1158.8719999999998</v>
      </c>
      <c r="J110">
        <f t="shared" si="28"/>
        <v>447.74600000000004</v>
      </c>
      <c r="K110">
        <f t="shared" si="29"/>
        <v>131.69</v>
      </c>
      <c r="L110">
        <f t="shared" si="30"/>
        <v>26.338000000000001</v>
      </c>
    </row>
    <row r="111" spans="1:12">
      <c r="A111" s="1" t="s">
        <v>37</v>
      </c>
      <c r="B111" s="1" t="s">
        <v>3</v>
      </c>
      <c r="C111" s="1" t="s">
        <v>13</v>
      </c>
      <c r="D111" s="1" t="str">
        <f t="shared" si="16"/>
        <v>Alberta9 years</v>
      </c>
      <c r="E111" s="1">
        <v>25222</v>
      </c>
      <c r="F111">
        <f t="shared" si="24"/>
        <v>4817.402</v>
      </c>
      <c r="G111">
        <f t="shared" si="25"/>
        <v>3783.2999999999997</v>
      </c>
      <c r="H111">
        <f t="shared" si="26"/>
        <v>2320.424</v>
      </c>
      <c r="I111">
        <f t="shared" si="27"/>
        <v>1109.768</v>
      </c>
      <c r="J111">
        <f t="shared" si="28"/>
        <v>428.77400000000006</v>
      </c>
      <c r="K111">
        <f t="shared" si="29"/>
        <v>126.11</v>
      </c>
      <c r="L111">
        <f t="shared" si="30"/>
        <v>25.222000000000001</v>
      </c>
    </row>
    <row r="112" spans="1:12">
      <c r="A112" s="1" t="s">
        <v>37</v>
      </c>
      <c r="B112" s="1" t="s">
        <v>3</v>
      </c>
      <c r="C112" s="1" t="s">
        <v>14</v>
      </c>
      <c r="D112" s="1" t="str">
        <f t="shared" si="16"/>
        <v>Alberta10 years</v>
      </c>
      <c r="E112" s="1">
        <v>24503</v>
      </c>
      <c r="F112">
        <f t="shared" si="24"/>
        <v>4680.0730000000003</v>
      </c>
      <c r="G112">
        <f t="shared" si="25"/>
        <v>3675.45</v>
      </c>
      <c r="H112">
        <f t="shared" si="26"/>
        <v>2254.2759999999998</v>
      </c>
      <c r="I112">
        <f t="shared" si="27"/>
        <v>1078.1319999999998</v>
      </c>
      <c r="J112">
        <f t="shared" si="28"/>
        <v>416.55100000000004</v>
      </c>
      <c r="K112">
        <f t="shared" si="29"/>
        <v>122.515</v>
      </c>
      <c r="L112">
        <f t="shared" si="30"/>
        <v>24.503</v>
      </c>
    </row>
    <row r="113" spans="1:12">
      <c r="A113" s="1" t="s">
        <v>37</v>
      </c>
      <c r="B113" s="1" t="s">
        <v>3</v>
      </c>
      <c r="C113" s="1" t="s">
        <v>15</v>
      </c>
      <c r="D113" s="1" t="str">
        <f t="shared" si="16"/>
        <v>Alberta11 years</v>
      </c>
      <c r="E113" s="1">
        <v>24392</v>
      </c>
      <c r="F113">
        <f t="shared" si="24"/>
        <v>4658.8720000000003</v>
      </c>
      <c r="G113">
        <f t="shared" si="25"/>
        <v>3658.7999999999997</v>
      </c>
      <c r="H113">
        <f t="shared" si="26"/>
        <v>2244.0639999999999</v>
      </c>
      <c r="I113">
        <f t="shared" si="27"/>
        <v>1073.248</v>
      </c>
      <c r="J113">
        <f t="shared" si="28"/>
        <v>414.66400000000004</v>
      </c>
      <c r="K113">
        <f t="shared" si="29"/>
        <v>121.96000000000001</v>
      </c>
      <c r="L113">
        <f t="shared" si="30"/>
        <v>24.391999999999999</v>
      </c>
    </row>
    <row r="114" spans="1:12">
      <c r="A114" s="1" t="s">
        <v>37</v>
      </c>
      <c r="B114" s="1" t="s">
        <v>3</v>
      </c>
      <c r="C114" s="1" t="s">
        <v>16</v>
      </c>
      <c r="D114" s="1" t="str">
        <f t="shared" si="16"/>
        <v>Alberta12 years</v>
      </c>
      <c r="E114" s="1">
        <v>23641</v>
      </c>
      <c r="F114">
        <f t="shared" si="24"/>
        <v>4515.4310000000005</v>
      </c>
      <c r="G114">
        <f t="shared" si="25"/>
        <v>3546.15</v>
      </c>
      <c r="H114">
        <f t="shared" si="26"/>
        <v>2174.9719999999998</v>
      </c>
      <c r="I114">
        <f t="shared" si="27"/>
        <v>1040.204</v>
      </c>
      <c r="J114">
        <f t="shared" si="28"/>
        <v>401.89700000000005</v>
      </c>
      <c r="K114">
        <f t="shared" si="29"/>
        <v>118.205</v>
      </c>
      <c r="L114">
        <f t="shared" si="30"/>
        <v>23.641000000000002</v>
      </c>
    </row>
    <row r="115" spans="1:12">
      <c r="A115" s="1" t="s">
        <v>37</v>
      </c>
      <c r="B115" s="1" t="s">
        <v>3</v>
      </c>
      <c r="C115" s="1" t="s">
        <v>17</v>
      </c>
      <c r="D115" s="1" t="str">
        <f t="shared" si="16"/>
        <v>Alberta13 years</v>
      </c>
      <c r="E115" s="1">
        <v>23319</v>
      </c>
      <c r="F115">
        <f t="shared" si="24"/>
        <v>4453.9290000000001</v>
      </c>
      <c r="G115">
        <f t="shared" si="25"/>
        <v>3497.85</v>
      </c>
      <c r="H115">
        <f t="shared" si="26"/>
        <v>2145.348</v>
      </c>
      <c r="I115">
        <f t="shared" si="27"/>
        <v>1026.0359999999998</v>
      </c>
      <c r="J115">
        <f t="shared" si="28"/>
        <v>396.423</v>
      </c>
      <c r="K115">
        <f t="shared" si="29"/>
        <v>116.595</v>
      </c>
      <c r="L115">
        <f t="shared" si="30"/>
        <v>23.318999999999999</v>
      </c>
    </row>
    <row r="116" spans="1:12">
      <c r="A116" s="1" t="s">
        <v>37</v>
      </c>
      <c r="B116" s="1" t="s">
        <v>3</v>
      </c>
      <c r="C116" s="1" t="s">
        <v>18</v>
      </c>
      <c r="D116" s="1" t="str">
        <f t="shared" si="16"/>
        <v>Alberta14 years</v>
      </c>
      <c r="E116" s="1">
        <v>23737</v>
      </c>
      <c r="F116">
        <f t="shared" si="24"/>
        <v>4533.7669999999998</v>
      </c>
      <c r="G116">
        <f t="shared" si="25"/>
        <v>3560.5499999999997</v>
      </c>
      <c r="H116">
        <f t="shared" si="26"/>
        <v>2183.8040000000001</v>
      </c>
      <c r="I116">
        <f t="shared" si="27"/>
        <v>1044.4279999999999</v>
      </c>
      <c r="J116">
        <f t="shared" si="28"/>
        <v>403.52900000000005</v>
      </c>
      <c r="K116">
        <f t="shared" si="29"/>
        <v>118.685</v>
      </c>
      <c r="L116">
        <f t="shared" si="30"/>
        <v>23.737000000000002</v>
      </c>
    </row>
    <row r="117" spans="1:12">
      <c r="A117" s="1" t="s">
        <v>37</v>
      </c>
      <c r="B117" s="1" t="s">
        <v>3</v>
      </c>
      <c r="C117" s="1" t="s">
        <v>19</v>
      </c>
      <c r="D117" s="1" t="str">
        <f t="shared" si="16"/>
        <v>Alberta15 years</v>
      </c>
      <c r="E117" s="1">
        <v>23953</v>
      </c>
      <c r="F117">
        <f t="shared" si="24"/>
        <v>4575.0230000000001</v>
      </c>
      <c r="G117">
        <f t="shared" si="25"/>
        <v>3592.95</v>
      </c>
      <c r="H117">
        <f t="shared" si="26"/>
        <v>2203.6759999999999</v>
      </c>
      <c r="I117">
        <f t="shared" si="27"/>
        <v>1053.932</v>
      </c>
      <c r="J117">
        <f t="shared" si="28"/>
        <v>407.20100000000002</v>
      </c>
      <c r="K117">
        <f t="shared" si="29"/>
        <v>119.765</v>
      </c>
      <c r="L117">
        <f t="shared" si="30"/>
        <v>23.952999999999999</v>
      </c>
    </row>
    <row r="118" spans="1:12">
      <c r="A118" s="1" t="s">
        <v>37</v>
      </c>
      <c r="B118" s="1" t="s">
        <v>3</v>
      </c>
      <c r="C118" s="1" t="s">
        <v>20</v>
      </c>
      <c r="D118" s="1" t="str">
        <f t="shared" si="16"/>
        <v>Alberta16 years</v>
      </c>
      <c r="E118" s="1">
        <v>24531</v>
      </c>
      <c r="F118">
        <f t="shared" si="24"/>
        <v>4685.4210000000003</v>
      </c>
      <c r="G118">
        <f t="shared" si="25"/>
        <v>3679.65</v>
      </c>
      <c r="H118">
        <f t="shared" si="26"/>
        <v>2256.8519999999999</v>
      </c>
      <c r="I118">
        <f t="shared" si="27"/>
        <v>1079.364</v>
      </c>
      <c r="J118">
        <f t="shared" si="28"/>
        <v>417.02700000000004</v>
      </c>
      <c r="K118">
        <f t="shared" si="29"/>
        <v>122.655</v>
      </c>
      <c r="L118">
        <f t="shared" si="30"/>
        <v>24.530999999999999</v>
      </c>
    </row>
    <row r="119" spans="1:12">
      <c r="A119" s="1" t="s">
        <v>37</v>
      </c>
      <c r="B119" s="1" t="s">
        <v>3</v>
      </c>
      <c r="C119" s="1" t="s">
        <v>21</v>
      </c>
      <c r="D119" s="1" t="str">
        <f t="shared" si="16"/>
        <v>Alberta17 years</v>
      </c>
      <c r="E119" s="1">
        <v>24724</v>
      </c>
      <c r="F119">
        <f t="shared" si="24"/>
        <v>4722.2839999999997</v>
      </c>
      <c r="G119">
        <f t="shared" si="25"/>
        <v>3708.6</v>
      </c>
      <c r="H119">
        <f t="shared" si="26"/>
        <v>2274.6080000000002</v>
      </c>
      <c r="I119">
        <f t="shared" si="27"/>
        <v>1087.856</v>
      </c>
      <c r="J119">
        <f t="shared" si="28"/>
        <v>420.30800000000005</v>
      </c>
      <c r="K119">
        <f t="shared" si="29"/>
        <v>123.62</v>
      </c>
      <c r="L119">
        <f t="shared" si="30"/>
        <v>24.724</v>
      </c>
    </row>
    <row r="120" spans="1:12">
      <c r="A120" s="1" t="s">
        <v>37</v>
      </c>
      <c r="B120" s="1" t="s">
        <v>3</v>
      </c>
      <c r="C120" s="1" t="s">
        <v>22</v>
      </c>
      <c r="D120" s="1" t="str">
        <f t="shared" si="16"/>
        <v>Alberta18 years</v>
      </c>
      <c r="E120" s="1">
        <v>25809</v>
      </c>
      <c r="F120">
        <f t="shared" si="24"/>
        <v>4929.5190000000002</v>
      </c>
      <c r="G120">
        <f t="shared" si="25"/>
        <v>3871.35</v>
      </c>
      <c r="H120">
        <f t="shared" si="26"/>
        <v>2374.4279999999999</v>
      </c>
      <c r="I120">
        <f t="shared" si="27"/>
        <v>1135.596</v>
      </c>
      <c r="J120">
        <f t="shared" si="28"/>
        <v>438.75300000000004</v>
      </c>
      <c r="K120">
        <f t="shared" si="29"/>
        <v>129.04500000000002</v>
      </c>
      <c r="L120">
        <f t="shared" si="30"/>
        <v>25.809000000000001</v>
      </c>
    </row>
    <row r="121" spans="1:12">
      <c r="A121" s="1" t="s">
        <v>37</v>
      </c>
      <c r="B121" s="1" t="s">
        <v>3</v>
      </c>
      <c r="C121" s="1" t="s">
        <v>23</v>
      </c>
      <c r="D121" s="1" t="str">
        <f t="shared" si="16"/>
        <v>Alberta19 years</v>
      </c>
      <c r="E121" s="1">
        <v>26896</v>
      </c>
      <c r="F121">
        <f t="shared" si="24"/>
        <v>5137.1360000000004</v>
      </c>
      <c r="G121">
        <f t="shared" si="25"/>
        <v>4034.3999999999996</v>
      </c>
      <c r="H121">
        <f t="shared" si="26"/>
        <v>2474.4319999999998</v>
      </c>
      <c r="I121">
        <f t="shared" si="27"/>
        <v>1183.424</v>
      </c>
      <c r="J121">
        <f t="shared" si="28"/>
        <v>457.23200000000003</v>
      </c>
      <c r="K121">
        <f t="shared" si="29"/>
        <v>134.47999999999999</v>
      </c>
      <c r="L121">
        <f t="shared" si="30"/>
        <v>26.896000000000001</v>
      </c>
    </row>
    <row r="122" spans="1:12">
      <c r="A122" s="1" t="s">
        <v>38</v>
      </c>
      <c r="B122" s="1" t="s">
        <v>3</v>
      </c>
      <c r="C122" s="1" t="s">
        <v>12</v>
      </c>
      <c r="D122" s="1" t="str">
        <f t="shared" si="16"/>
        <v>British Columbia8 years</v>
      </c>
      <c r="E122" s="1">
        <v>23945</v>
      </c>
      <c r="F122">
        <f t="shared" si="24"/>
        <v>4573.4949999999999</v>
      </c>
      <c r="G122">
        <f t="shared" si="25"/>
        <v>3591.75</v>
      </c>
      <c r="H122">
        <f t="shared" si="26"/>
        <v>2202.94</v>
      </c>
      <c r="I122">
        <f t="shared" si="27"/>
        <v>1053.58</v>
      </c>
      <c r="J122">
        <f t="shared" si="28"/>
        <v>407.06500000000005</v>
      </c>
      <c r="K122">
        <f t="shared" si="29"/>
        <v>119.72500000000001</v>
      </c>
      <c r="L122">
        <f t="shared" si="30"/>
        <v>23.945</v>
      </c>
    </row>
    <row r="123" spans="1:12">
      <c r="A123" s="1" t="s">
        <v>38</v>
      </c>
      <c r="B123" s="1" t="s">
        <v>3</v>
      </c>
      <c r="C123" s="1" t="s">
        <v>13</v>
      </c>
      <c r="D123" s="1" t="str">
        <f t="shared" si="16"/>
        <v>British Columbia9 years</v>
      </c>
      <c r="E123" s="1">
        <v>23395</v>
      </c>
      <c r="F123">
        <f t="shared" si="24"/>
        <v>4468.4449999999997</v>
      </c>
      <c r="G123">
        <f t="shared" si="25"/>
        <v>3509.25</v>
      </c>
      <c r="H123">
        <f t="shared" si="26"/>
        <v>2152.34</v>
      </c>
      <c r="I123">
        <f t="shared" si="27"/>
        <v>1029.3799999999999</v>
      </c>
      <c r="J123">
        <f t="shared" si="28"/>
        <v>397.71500000000003</v>
      </c>
      <c r="K123">
        <f t="shared" si="29"/>
        <v>116.97500000000001</v>
      </c>
      <c r="L123">
        <f t="shared" si="30"/>
        <v>23.395</v>
      </c>
    </row>
    <row r="124" spans="1:12">
      <c r="A124" s="1" t="s">
        <v>38</v>
      </c>
      <c r="B124" s="1" t="s">
        <v>3</v>
      </c>
      <c r="C124" s="1" t="s">
        <v>14</v>
      </c>
      <c r="D124" s="1" t="str">
        <f t="shared" si="16"/>
        <v>British Columbia10 years</v>
      </c>
      <c r="E124" s="1">
        <v>23275</v>
      </c>
      <c r="F124">
        <f t="shared" si="24"/>
        <v>4445.5249999999996</v>
      </c>
      <c r="G124">
        <f t="shared" si="25"/>
        <v>3491.25</v>
      </c>
      <c r="H124">
        <f t="shared" si="26"/>
        <v>2141.3000000000002</v>
      </c>
      <c r="I124">
        <f t="shared" si="27"/>
        <v>1024.0999999999999</v>
      </c>
      <c r="J124">
        <f t="shared" si="28"/>
        <v>395.67500000000001</v>
      </c>
      <c r="K124">
        <f t="shared" si="29"/>
        <v>116.375</v>
      </c>
      <c r="L124">
        <f t="shared" si="30"/>
        <v>23.275000000000002</v>
      </c>
    </row>
    <row r="125" spans="1:12">
      <c r="A125" s="1" t="s">
        <v>38</v>
      </c>
      <c r="B125" s="1" t="s">
        <v>3</v>
      </c>
      <c r="C125" s="1" t="s">
        <v>15</v>
      </c>
      <c r="D125" s="1" t="str">
        <f t="shared" si="16"/>
        <v>British Columbia11 years</v>
      </c>
      <c r="E125" s="1">
        <v>23562</v>
      </c>
      <c r="F125">
        <f t="shared" si="24"/>
        <v>4500.3419999999996</v>
      </c>
      <c r="G125">
        <f t="shared" si="25"/>
        <v>3534.2999999999997</v>
      </c>
      <c r="H125">
        <f t="shared" si="26"/>
        <v>2167.7040000000002</v>
      </c>
      <c r="I125">
        <f t="shared" si="27"/>
        <v>1036.7279999999998</v>
      </c>
      <c r="J125">
        <f t="shared" si="28"/>
        <v>400.55400000000003</v>
      </c>
      <c r="K125">
        <f t="shared" si="29"/>
        <v>117.81</v>
      </c>
      <c r="L125">
        <f t="shared" si="30"/>
        <v>23.562000000000001</v>
      </c>
    </row>
    <row r="126" spans="1:12">
      <c r="A126" s="1" t="s">
        <v>38</v>
      </c>
      <c r="B126" s="1" t="s">
        <v>3</v>
      </c>
      <c r="C126" s="1" t="s">
        <v>16</v>
      </c>
      <c r="D126" s="1" t="str">
        <f t="shared" si="16"/>
        <v>British Columbia12 years</v>
      </c>
      <c r="E126" s="1">
        <v>23628</v>
      </c>
      <c r="F126">
        <f t="shared" si="24"/>
        <v>4512.9480000000003</v>
      </c>
      <c r="G126">
        <f t="shared" si="25"/>
        <v>3544.2</v>
      </c>
      <c r="H126">
        <f t="shared" si="26"/>
        <v>2173.7759999999998</v>
      </c>
      <c r="I126">
        <f t="shared" si="27"/>
        <v>1039.6319999999998</v>
      </c>
      <c r="J126">
        <f t="shared" si="28"/>
        <v>401.67600000000004</v>
      </c>
      <c r="K126">
        <f t="shared" si="29"/>
        <v>118.14</v>
      </c>
      <c r="L126">
        <f t="shared" si="30"/>
        <v>23.628</v>
      </c>
    </row>
    <row r="127" spans="1:12">
      <c r="A127" s="1" t="s">
        <v>38</v>
      </c>
      <c r="B127" s="1" t="s">
        <v>3</v>
      </c>
      <c r="C127" s="1" t="s">
        <v>17</v>
      </c>
      <c r="D127" s="1" t="str">
        <f t="shared" si="16"/>
        <v>British Columbia13 years</v>
      </c>
      <c r="E127" s="1">
        <v>23674</v>
      </c>
      <c r="F127">
        <f t="shared" si="24"/>
        <v>4521.7340000000004</v>
      </c>
      <c r="G127">
        <f t="shared" si="25"/>
        <v>3551.1</v>
      </c>
      <c r="H127">
        <f t="shared" si="26"/>
        <v>2178.0079999999998</v>
      </c>
      <c r="I127">
        <f t="shared" si="27"/>
        <v>1041.6559999999999</v>
      </c>
      <c r="J127">
        <f t="shared" si="28"/>
        <v>402.45800000000003</v>
      </c>
      <c r="K127">
        <f t="shared" si="29"/>
        <v>118.37</v>
      </c>
      <c r="L127">
        <f t="shared" si="30"/>
        <v>23.673999999999999</v>
      </c>
    </row>
    <row r="128" spans="1:12">
      <c r="A128" s="1" t="s">
        <v>38</v>
      </c>
      <c r="B128" s="1" t="s">
        <v>3</v>
      </c>
      <c r="C128" s="1" t="s">
        <v>18</v>
      </c>
      <c r="D128" s="1" t="str">
        <f t="shared" si="16"/>
        <v>British Columbia14 years</v>
      </c>
      <c r="E128" s="1">
        <v>24258</v>
      </c>
      <c r="F128">
        <f t="shared" si="24"/>
        <v>4633.2780000000002</v>
      </c>
      <c r="G128">
        <f t="shared" si="25"/>
        <v>3638.7</v>
      </c>
      <c r="H128">
        <f t="shared" si="26"/>
        <v>2231.7359999999999</v>
      </c>
      <c r="I128">
        <f t="shared" si="27"/>
        <v>1067.3519999999999</v>
      </c>
      <c r="J128">
        <f t="shared" si="28"/>
        <v>412.38600000000002</v>
      </c>
      <c r="K128">
        <f t="shared" si="29"/>
        <v>121.29</v>
      </c>
      <c r="L128">
        <f t="shared" si="30"/>
        <v>24.257999999999999</v>
      </c>
    </row>
    <row r="129" spans="1:12">
      <c r="A129" s="1" t="s">
        <v>38</v>
      </c>
      <c r="B129" s="1" t="s">
        <v>3</v>
      </c>
      <c r="C129" s="1" t="s">
        <v>19</v>
      </c>
      <c r="D129" s="1" t="str">
        <f t="shared" si="16"/>
        <v>British Columbia15 years</v>
      </c>
      <c r="E129" s="1">
        <v>25513</v>
      </c>
      <c r="F129">
        <f t="shared" si="24"/>
        <v>4872.9830000000002</v>
      </c>
      <c r="G129">
        <f t="shared" si="25"/>
        <v>3826.95</v>
      </c>
      <c r="H129">
        <f t="shared" si="26"/>
        <v>2347.1959999999999</v>
      </c>
      <c r="I129">
        <f t="shared" si="27"/>
        <v>1122.5719999999999</v>
      </c>
      <c r="J129">
        <f t="shared" si="28"/>
        <v>433.721</v>
      </c>
      <c r="K129">
        <f t="shared" si="29"/>
        <v>127.565</v>
      </c>
      <c r="L129">
        <f t="shared" si="30"/>
        <v>25.513000000000002</v>
      </c>
    </row>
    <row r="130" spans="1:12">
      <c r="A130" s="1" t="s">
        <v>38</v>
      </c>
      <c r="B130" s="1" t="s">
        <v>3</v>
      </c>
      <c r="C130" s="1" t="s">
        <v>20</v>
      </c>
      <c r="D130" s="1" t="str">
        <f t="shared" si="16"/>
        <v>British Columbia16 years</v>
      </c>
      <c r="E130" s="1">
        <v>26720</v>
      </c>
      <c r="F130">
        <f t="shared" si="24"/>
        <v>5103.5200000000004</v>
      </c>
      <c r="G130">
        <f t="shared" si="25"/>
        <v>4008</v>
      </c>
      <c r="H130">
        <f t="shared" si="26"/>
        <v>2458.2399999999998</v>
      </c>
      <c r="I130">
        <f t="shared" si="27"/>
        <v>1175.6799999999998</v>
      </c>
      <c r="J130">
        <f t="shared" si="28"/>
        <v>454.24</v>
      </c>
      <c r="K130">
        <f t="shared" si="29"/>
        <v>133.6</v>
      </c>
      <c r="L130">
        <f t="shared" si="30"/>
        <v>26.72</v>
      </c>
    </row>
    <row r="131" spans="1:12">
      <c r="A131" s="1" t="s">
        <v>38</v>
      </c>
      <c r="B131" s="1" t="s">
        <v>3</v>
      </c>
      <c r="C131" s="1" t="s">
        <v>21</v>
      </c>
      <c r="D131" s="1" t="str">
        <f t="shared" si="16"/>
        <v>British Columbia17 years</v>
      </c>
      <c r="E131" s="1">
        <v>27868</v>
      </c>
      <c r="F131">
        <f t="shared" si="24"/>
        <v>5322.7880000000005</v>
      </c>
      <c r="G131">
        <f t="shared" si="25"/>
        <v>4180.2</v>
      </c>
      <c r="H131">
        <f t="shared" si="26"/>
        <v>2563.8559999999998</v>
      </c>
      <c r="I131">
        <f t="shared" si="27"/>
        <v>1226.192</v>
      </c>
      <c r="J131">
        <f t="shared" si="28"/>
        <v>473.75600000000003</v>
      </c>
      <c r="K131">
        <f t="shared" si="29"/>
        <v>139.34</v>
      </c>
      <c r="L131">
        <f t="shared" si="30"/>
        <v>27.868000000000002</v>
      </c>
    </row>
    <row r="132" spans="1:12">
      <c r="A132" s="1" t="s">
        <v>38</v>
      </c>
      <c r="B132" s="1" t="s">
        <v>3</v>
      </c>
      <c r="C132" s="1" t="s">
        <v>22</v>
      </c>
      <c r="D132" s="1" t="str">
        <f t="shared" si="16"/>
        <v>British Columbia18 years</v>
      </c>
      <c r="E132" s="1">
        <v>30014</v>
      </c>
      <c r="F132">
        <f t="shared" si="24"/>
        <v>5732.674</v>
      </c>
      <c r="G132">
        <f t="shared" si="25"/>
        <v>4502.0999999999995</v>
      </c>
      <c r="H132">
        <f t="shared" si="26"/>
        <v>2761.288</v>
      </c>
      <c r="I132">
        <f t="shared" si="27"/>
        <v>1320.616</v>
      </c>
      <c r="J132">
        <f t="shared" si="28"/>
        <v>510.23800000000006</v>
      </c>
      <c r="K132">
        <f t="shared" si="29"/>
        <v>150.07</v>
      </c>
      <c r="L132">
        <f t="shared" si="30"/>
        <v>30.013999999999999</v>
      </c>
    </row>
    <row r="133" spans="1:12">
      <c r="A133" s="1" t="s">
        <v>38</v>
      </c>
      <c r="B133" s="1" t="s">
        <v>3</v>
      </c>
      <c r="C133" s="1" t="s">
        <v>23</v>
      </c>
      <c r="D133" s="1" t="str">
        <f t="shared" si="16"/>
        <v>British Columbia19 years</v>
      </c>
      <c r="E133" s="1">
        <v>33292</v>
      </c>
      <c r="F133">
        <f t="shared" si="24"/>
        <v>6358.7719999999999</v>
      </c>
      <c r="G133">
        <f t="shared" si="25"/>
        <v>4993.8</v>
      </c>
      <c r="H133">
        <f t="shared" si="26"/>
        <v>3062.864</v>
      </c>
      <c r="I133">
        <f t="shared" si="27"/>
        <v>1464.848</v>
      </c>
      <c r="J133">
        <f t="shared" si="28"/>
        <v>565.96400000000006</v>
      </c>
      <c r="K133">
        <f t="shared" si="29"/>
        <v>166.46</v>
      </c>
      <c r="L133">
        <f t="shared" si="30"/>
        <v>33.292000000000002</v>
      </c>
    </row>
    <row r="134" spans="1:12">
      <c r="A134" s="1" t="s">
        <v>39</v>
      </c>
      <c r="B134" s="1" t="s">
        <v>3</v>
      </c>
      <c r="C134" s="1" t="s">
        <v>12</v>
      </c>
      <c r="D134" s="1" t="str">
        <f t="shared" ref="D134:D169" si="31">A134&amp;C134</f>
        <v>Yukon8 years</v>
      </c>
      <c r="E134" s="1">
        <v>211</v>
      </c>
      <c r="F134">
        <f t="shared" ref="F134:F169" si="32">E134*0.191</f>
        <v>40.301000000000002</v>
      </c>
      <c r="G134">
        <f t="shared" ref="G134:G169" si="33">E134*0.15</f>
        <v>31.65</v>
      </c>
      <c r="H134">
        <f t="shared" ref="H134:H169" si="34">E134*0.092</f>
        <v>19.411999999999999</v>
      </c>
      <c r="I134">
        <f t="shared" ref="I134:I169" si="35">E134*0.044</f>
        <v>9.2839999999999989</v>
      </c>
      <c r="J134">
        <f t="shared" ref="J134:J169" si="36">E134*0.017</f>
        <v>3.5870000000000002</v>
      </c>
      <c r="K134">
        <f t="shared" ref="K134:K169" si="37">E134*0.005</f>
        <v>1.0549999999999999</v>
      </c>
      <c r="L134">
        <f t="shared" ref="L134:L169" si="38">E134*0.001</f>
        <v>0.21099999999999999</v>
      </c>
    </row>
    <row r="135" spans="1:12">
      <c r="A135" s="1" t="s">
        <v>39</v>
      </c>
      <c r="B135" s="1" t="s">
        <v>3</v>
      </c>
      <c r="C135" s="1" t="s">
        <v>13</v>
      </c>
      <c r="D135" s="1" t="str">
        <f t="shared" si="31"/>
        <v>Yukon9 years</v>
      </c>
      <c r="E135" s="1">
        <v>215</v>
      </c>
      <c r="F135">
        <f t="shared" si="32"/>
        <v>41.064999999999998</v>
      </c>
      <c r="G135">
        <f t="shared" si="33"/>
        <v>32.25</v>
      </c>
      <c r="H135">
        <f t="shared" si="34"/>
        <v>19.78</v>
      </c>
      <c r="I135">
        <f t="shared" si="35"/>
        <v>9.4599999999999991</v>
      </c>
      <c r="J135">
        <f t="shared" si="36"/>
        <v>3.6550000000000002</v>
      </c>
      <c r="K135">
        <f t="shared" si="37"/>
        <v>1.075</v>
      </c>
      <c r="L135">
        <f t="shared" si="38"/>
        <v>0.215</v>
      </c>
    </row>
    <row r="136" spans="1:12">
      <c r="A136" s="1" t="s">
        <v>39</v>
      </c>
      <c r="B136" s="1" t="s">
        <v>3</v>
      </c>
      <c r="C136" s="1" t="s">
        <v>14</v>
      </c>
      <c r="D136" s="1" t="str">
        <f t="shared" si="31"/>
        <v>Yukon10 years</v>
      </c>
      <c r="E136" s="1">
        <v>203</v>
      </c>
      <c r="F136">
        <f t="shared" si="32"/>
        <v>38.773000000000003</v>
      </c>
      <c r="G136">
        <f t="shared" si="33"/>
        <v>30.45</v>
      </c>
      <c r="H136">
        <f t="shared" si="34"/>
        <v>18.675999999999998</v>
      </c>
      <c r="I136">
        <f t="shared" si="35"/>
        <v>8.9319999999999986</v>
      </c>
      <c r="J136">
        <f t="shared" si="36"/>
        <v>3.4510000000000001</v>
      </c>
      <c r="K136">
        <f t="shared" si="37"/>
        <v>1.0150000000000001</v>
      </c>
      <c r="L136">
        <f t="shared" si="38"/>
        <v>0.20300000000000001</v>
      </c>
    </row>
    <row r="137" spans="1:12">
      <c r="A137" s="1" t="s">
        <v>39</v>
      </c>
      <c r="B137" s="1" t="s">
        <v>3</v>
      </c>
      <c r="C137" s="1" t="s">
        <v>15</v>
      </c>
      <c r="D137" s="1" t="str">
        <f t="shared" si="31"/>
        <v>Yukon11 years</v>
      </c>
      <c r="E137" s="1">
        <v>205</v>
      </c>
      <c r="F137">
        <f t="shared" si="32"/>
        <v>39.155000000000001</v>
      </c>
      <c r="G137">
        <f t="shared" si="33"/>
        <v>30.75</v>
      </c>
      <c r="H137">
        <f t="shared" si="34"/>
        <v>18.86</v>
      </c>
      <c r="I137">
        <f t="shared" si="35"/>
        <v>9.02</v>
      </c>
      <c r="J137">
        <f t="shared" si="36"/>
        <v>3.4850000000000003</v>
      </c>
      <c r="K137">
        <f t="shared" si="37"/>
        <v>1.0249999999999999</v>
      </c>
      <c r="L137">
        <f t="shared" si="38"/>
        <v>0.20500000000000002</v>
      </c>
    </row>
    <row r="138" spans="1:12">
      <c r="A138" s="1" t="s">
        <v>39</v>
      </c>
      <c r="B138" s="1" t="s">
        <v>3</v>
      </c>
      <c r="C138" s="1" t="s">
        <v>16</v>
      </c>
      <c r="D138" s="1" t="str">
        <f t="shared" si="31"/>
        <v>Yukon12 years</v>
      </c>
      <c r="E138" s="1">
        <v>207</v>
      </c>
      <c r="F138">
        <f t="shared" si="32"/>
        <v>39.536999999999999</v>
      </c>
      <c r="G138">
        <f t="shared" si="33"/>
        <v>31.049999999999997</v>
      </c>
      <c r="H138">
        <f t="shared" si="34"/>
        <v>19.044</v>
      </c>
      <c r="I138">
        <f t="shared" si="35"/>
        <v>9.1079999999999988</v>
      </c>
      <c r="J138">
        <f t="shared" si="36"/>
        <v>3.5190000000000001</v>
      </c>
      <c r="K138">
        <f t="shared" si="37"/>
        <v>1.0349999999999999</v>
      </c>
      <c r="L138">
        <f t="shared" si="38"/>
        <v>0.20700000000000002</v>
      </c>
    </row>
    <row r="139" spans="1:12">
      <c r="A139" s="1" t="s">
        <v>39</v>
      </c>
      <c r="B139" s="1" t="s">
        <v>3</v>
      </c>
      <c r="C139" s="1" t="s">
        <v>17</v>
      </c>
      <c r="D139" s="1" t="str">
        <f t="shared" si="31"/>
        <v>Yukon13 years</v>
      </c>
      <c r="E139" s="1">
        <v>202</v>
      </c>
      <c r="F139">
        <f t="shared" si="32"/>
        <v>38.582000000000001</v>
      </c>
      <c r="G139">
        <f t="shared" si="33"/>
        <v>30.299999999999997</v>
      </c>
      <c r="H139">
        <f t="shared" si="34"/>
        <v>18.584</v>
      </c>
      <c r="I139">
        <f t="shared" si="35"/>
        <v>8.8879999999999999</v>
      </c>
      <c r="J139">
        <f t="shared" si="36"/>
        <v>3.4340000000000002</v>
      </c>
      <c r="K139">
        <f t="shared" si="37"/>
        <v>1.01</v>
      </c>
      <c r="L139">
        <f t="shared" si="38"/>
        <v>0.20200000000000001</v>
      </c>
    </row>
    <row r="140" spans="1:12">
      <c r="A140" s="1" t="s">
        <v>39</v>
      </c>
      <c r="B140" s="1" t="s">
        <v>3</v>
      </c>
      <c r="C140" s="1" t="s">
        <v>18</v>
      </c>
      <c r="D140" s="1" t="str">
        <f t="shared" si="31"/>
        <v>Yukon14 years</v>
      </c>
      <c r="E140" s="1">
        <v>211</v>
      </c>
      <c r="F140">
        <f t="shared" si="32"/>
        <v>40.301000000000002</v>
      </c>
      <c r="G140">
        <f t="shared" si="33"/>
        <v>31.65</v>
      </c>
      <c r="H140">
        <f t="shared" si="34"/>
        <v>19.411999999999999</v>
      </c>
      <c r="I140">
        <f t="shared" si="35"/>
        <v>9.2839999999999989</v>
      </c>
      <c r="J140">
        <f t="shared" si="36"/>
        <v>3.5870000000000002</v>
      </c>
      <c r="K140">
        <f t="shared" si="37"/>
        <v>1.0549999999999999</v>
      </c>
      <c r="L140">
        <f t="shared" si="38"/>
        <v>0.21099999999999999</v>
      </c>
    </row>
    <row r="141" spans="1:12">
      <c r="A141" s="1" t="s">
        <v>39</v>
      </c>
      <c r="B141" s="1" t="s">
        <v>3</v>
      </c>
      <c r="C141" s="1" t="s">
        <v>19</v>
      </c>
      <c r="D141" s="1" t="str">
        <f t="shared" si="31"/>
        <v>Yukon15 years</v>
      </c>
      <c r="E141" s="1">
        <v>215</v>
      </c>
      <c r="F141">
        <f t="shared" si="32"/>
        <v>41.064999999999998</v>
      </c>
      <c r="G141">
        <f t="shared" si="33"/>
        <v>32.25</v>
      </c>
      <c r="H141">
        <f t="shared" si="34"/>
        <v>19.78</v>
      </c>
      <c r="I141">
        <f t="shared" si="35"/>
        <v>9.4599999999999991</v>
      </c>
      <c r="J141">
        <f t="shared" si="36"/>
        <v>3.6550000000000002</v>
      </c>
      <c r="K141">
        <f t="shared" si="37"/>
        <v>1.075</v>
      </c>
      <c r="L141">
        <f t="shared" si="38"/>
        <v>0.215</v>
      </c>
    </row>
    <row r="142" spans="1:12">
      <c r="A142" s="1" t="s">
        <v>39</v>
      </c>
      <c r="B142" s="1" t="s">
        <v>3</v>
      </c>
      <c r="C142" s="1" t="s">
        <v>20</v>
      </c>
      <c r="D142" s="1" t="str">
        <f t="shared" si="31"/>
        <v>Yukon16 years</v>
      </c>
      <c r="E142" s="1">
        <v>229</v>
      </c>
      <c r="F142">
        <f t="shared" si="32"/>
        <v>43.738999999999997</v>
      </c>
      <c r="G142">
        <f t="shared" si="33"/>
        <v>34.35</v>
      </c>
      <c r="H142">
        <f t="shared" si="34"/>
        <v>21.068000000000001</v>
      </c>
      <c r="I142">
        <f t="shared" si="35"/>
        <v>10.075999999999999</v>
      </c>
      <c r="J142">
        <f t="shared" si="36"/>
        <v>3.8930000000000002</v>
      </c>
      <c r="K142">
        <f t="shared" si="37"/>
        <v>1.145</v>
      </c>
      <c r="L142">
        <f t="shared" si="38"/>
        <v>0.22900000000000001</v>
      </c>
    </row>
    <row r="143" spans="1:12">
      <c r="A143" s="1" t="s">
        <v>39</v>
      </c>
      <c r="B143" s="1" t="s">
        <v>3</v>
      </c>
      <c r="C143" s="1" t="s">
        <v>21</v>
      </c>
      <c r="D143" s="1" t="str">
        <f t="shared" si="31"/>
        <v>Yukon17 years</v>
      </c>
      <c r="E143" s="1">
        <v>237</v>
      </c>
      <c r="F143">
        <f t="shared" si="32"/>
        <v>45.267000000000003</v>
      </c>
      <c r="G143">
        <f t="shared" si="33"/>
        <v>35.549999999999997</v>
      </c>
      <c r="H143">
        <f t="shared" si="34"/>
        <v>21.803999999999998</v>
      </c>
      <c r="I143">
        <f t="shared" si="35"/>
        <v>10.427999999999999</v>
      </c>
      <c r="J143">
        <f t="shared" si="36"/>
        <v>4.0289999999999999</v>
      </c>
      <c r="K143">
        <f t="shared" si="37"/>
        <v>1.1850000000000001</v>
      </c>
      <c r="L143">
        <f t="shared" si="38"/>
        <v>0.23700000000000002</v>
      </c>
    </row>
    <row r="144" spans="1:12">
      <c r="A144" s="1" t="s">
        <v>39</v>
      </c>
      <c r="B144" s="1" t="s">
        <v>3</v>
      </c>
      <c r="C144" s="1" t="s">
        <v>22</v>
      </c>
      <c r="D144" s="1" t="str">
        <f t="shared" si="31"/>
        <v>Yukon18 years</v>
      </c>
      <c r="E144" s="1">
        <v>241</v>
      </c>
      <c r="F144">
        <f t="shared" si="32"/>
        <v>46.030999999999999</v>
      </c>
      <c r="G144">
        <f t="shared" si="33"/>
        <v>36.15</v>
      </c>
      <c r="H144">
        <f t="shared" si="34"/>
        <v>22.172000000000001</v>
      </c>
      <c r="I144">
        <f t="shared" si="35"/>
        <v>10.603999999999999</v>
      </c>
      <c r="J144">
        <f t="shared" si="36"/>
        <v>4.0970000000000004</v>
      </c>
      <c r="K144">
        <f t="shared" si="37"/>
        <v>1.2050000000000001</v>
      </c>
      <c r="L144">
        <f t="shared" si="38"/>
        <v>0.24099999999999999</v>
      </c>
    </row>
    <row r="145" spans="1:12">
      <c r="A145" s="1" t="s">
        <v>39</v>
      </c>
      <c r="B145" s="1" t="s">
        <v>3</v>
      </c>
      <c r="C145" s="1" t="s">
        <v>23</v>
      </c>
      <c r="D145" s="1" t="str">
        <f t="shared" si="31"/>
        <v>Yukon19 years</v>
      </c>
      <c r="E145" s="1">
        <v>234</v>
      </c>
      <c r="F145">
        <f t="shared" si="32"/>
        <v>44.694000000000003</v>
      </c>
      <c r="G145">
        <f t="shared" si="33"/>
        <v>35.1</v>
      </c>
      <c r="H145">
        <f t="shared" si="34"/>
        <v>21.527999999999999</v>
      </c>
      <c r="I145">
        <f t="shared" si="35"/>
        <v>10.295999999999999</v>
      </c>
      <c r="J145">
        <f t="shared" si="36"/>
        <v>3.9780000000000002</v>
      </c>
      <c r="K145">
        <f t="shared" si="37"/>
        <v>1.17</v>
      </c>
      <c r="L145">
        <f t="shared" si="38"/>
        <v>0.23400000000000001</v>
      </c>
    </row>
    <row r="146" spans="1:12">
      <c r="A146" s="1" t="s">
        <v>40</v>
      </c>
      <c r="B146" s="1" t="s">
        <v>3</v>
      </c>
      <c r="C146" s="1" t="s">
        <v>12</v>
      </c>
      <c r="D146" s="1" t="str">
        <f t="shared" si="31"/>
        <v>Northwest Territories (4)8 years</v>
      </c>
      <c r="E146" s="1">
        <v>379</v>
      </c>
      <c r="F146">
        <f t="shared" si="32"/>
        <v>72.388999999999996</v>
      </c>
      <c r="G146">
        <f t="shared" si="33"/>
        <v>56.85</v>
      </c>
      <c r="H146">
        <f t="shared" si="34"/>
        <v>34.868000000000002</v>
      </c>
      <c r="I146">
        <f t="shared" si="35"/>
        <v>16.675999999999998</v>
      </c>
      <c r="J146">
        <f t="shared" si="36"/>
        <v>6.4430000000000005</v>
      </c>
      <c r="K146">
        <f t="shared" si="37"/>
        <v>1.895</v>
      </c>
      <c r="L146">
        <f t="shared" si="38"/>
        <v>0.379</v>
      </c>
    </row>
    <row r="147" spans="1:12">
      <c r="A147" s="1" t="s">
        <v>40</v>
      </c>
      <c r="B147" s="1" t="s">
        <v>3</v>
      </c>
      <c r="C147" s="1" t="s">
        <v>13</v>
      </c>
      <c r="D147" s="1" t="str">
        <f t="shared" si="31"/>
        <v>Northwest Territories (4)9 years</v>
      </c>
      <c r="E147" s="1">
        <v>352</v>
      </c>
      <c r="F147">
        <f t="shared" si="32"/>
        <v>67.231999999999999</v>
      </c>
      <c r="G147">
        <f t="shared" si="33"/>
        <v>52.8</v>
      </c>
      <c r="H147">
        <f t="shared" si="34"/>
        <v>32.384</v>
      </c>
      <c r="I147">
        <f t="shared" si="35"/>
        <v>15.488</v>
      </c>
      <c r="J147">
        <f t="shared" si="36"/>
        <v>5.984</v>
      </c>
      <c r="K147">
        <f t="shared" si="37"/>
        <v>1.76</v>
      </c>
      <c r="L147">
        <f t="shared" si="38"/>
        <v>0.35199999999999998</v>
      </c>
    </row>
    <row r="148" spans="1:12">
      <c r="A148" s="1" t="s">
        <v>40</v>
      </c>
      <c r="B148" s="1" t="s">
        <v>3</v>
      </c>
      <c r="C148" s="1" t="s">
        <v>14</v>
      </c>
      <c r="D148" s="1" t="str">
        <f t="shared" si="31"/>
        <v>Northwest Territories (4)10 years</v>
      </c>
      <c r="E148" s="1">
        <v>320</v>
      </c>
      <c r="F148">
        <f t="shared" si="32"/>
        <v>61.120000000000005</v>
      </c>
      <c r="G148">
        <f t="shared" si="33"/>
        <v>48</v>
      </c>
      <c r="H148">
        <f t="shared" si="34"/>
        <v>29.439999999999998</v>
      </c>
      <c r="I148">
        <f t="shared" si="35"/>
        <v>14.079999999999998</v>
      </c>
      <c r="J148">
        <f t="shared" si="36"/>
        <v>5.44</v>
      </c>
      <c r="K148">
        <f t="shared" si="37"/>
        <v>1.6</v>
      </c>
      <c r="L148">
        <f t="shared" si="38"/>
        <v>0.32</v>
      </c>
    </row>
    <row r="149" spans="1:12">
      <c r="A149" s="1" t="s">
        <v>40</v>
      </c>
      <c r="B149" s="1" t="s">
        <v>3</v>
      </c>
      <c r="C149" s="1" t="s">
        <v>15</v>
      </c>
      <c r="D149" s="1" t="str">
        <f t="shared" si="31"/>
        <v>Northwest Territories (4)11 years</v>
      </c>
      <c r="E149" s="1">
        <v>304</v>
      </c>
      <c r="F149">
        <f t="shared" si="32"/>
        <v>58.064</v>
      </c>
      <c r="G149">
        <f t="shared" si="33"/>
        <v>45.6</v>
      </c>
      <c r="H149">
        <f t="shared" si="34"/>
        <v>27.968</v>
      </c>
      <c r="I149">
        <f t="shared" si="35"/>
        <v>13.375999999999999</v>
      </c>
      <c r="J149">
        <f t="shared" si="36"/>
        <v>5.1680000000000001</v>
      </c>
      <c r="K149">
        <f t="shared" si="37"/>
        <v>1.52</v>
      </c>
      <c r="L149">
        <f t="shared" si="38"/>
        <v>0.30399999999999999</v>
      </c>
    </row>
    <row r="150" spans="1:12">
      <c r="A150" s="1" t="s">
        <v>40</v>
      </c>
      <c r="B150" s="1" t="s">
        <v>3</v>
      </c>
      <c r="C150" s="1" t="s">
        <v>16</v>
      </c>
      <c r="D150" s="1" t="str">
        <f t="shared" si="31"/>
        <v>Northwest Territories (4)12 years</v>
      </c>
      <c r="E150" s="1">
        <v>262</v>
      </c>
      <c r="F150">
        <f t="shared" si="32"/>
        <v>50.042000000000002</v>
      </c>
      <c r="G150">
        <f t="shared" si="33"/>
        <v>39.299999999999997</v>
      </c>
      <c r="H150">
        <f t="shared" si="34"/>
        <v>24.103999999999999</v>
      </c>
      <c r="I150">
        <f t="shared" si="35"/>
        <v>11.527999999999999</v>
      </c>
      <c r="J150">
        <f t="shared" si="36"/>
        <v>4.4540000000000006</v>
      </c>
      <c r="K150">
        <f t="shared" si="37"/>
        <v>1.31</v>
      </c>
      <c r="L150">
        <f t="shared" si="38"/>
        <v>0.26200000000000001</v>
      </c>
    </row>
    <row r="151" spans="1:12">
      <c r="A151" s="1" t="s">
        <v>40</v>
      </c>
      <c r="B151" s="1" t="s">
        <v>3</v>
      </c>
      <c r="C151" s="1" t="s">
        <v>17</v>
      </c>
      <c r="D151" s="1" t="str">
        <f t="shared" si="31"/>
        <v>Northwest Territories (4)13 years</v>
      </c>
      <c r="E151" s="1">
        <v>234</v>
      </c>
      <c r="F151">
        <f t="shared" si="32"/>
        <v>44.694000000000003</v>
      </c>
      <c r="G151">
        <f t="shared" si="33"/>
        <v>35.1</v>
      </c>
      <c r="H151">
        <f t="shared" si="34"/>
        <v>21.527999999999999</v>
      </c>
      <c r="I151">
        <f t="shared" si="35"/>
        <v>10.295999999999999</v>
      </c>
      <c r="J151">
        <f t="shared" si="36"/>
        <v>3.9780000000000002</v>
      </c>
      <c r="K151">
        <f t="shared" si="37"/>
        <v>1.17</v>
      </c>
      <c r="L151">
        <f t="shared" si="38"/>
        <v>0.23400000000000001</v>
      </c>
    </row>
    <row r="152" spans="1:12">
      <c r="A152" s="1" t="s">
        <v>40</v>
      </c>
      <c r="B152" s="1" t="s">
        <v>3</v>
      </c>
      <c r="C152" s="1" t="s">
        <v>18</v>
      </c>
      <c r="D152" s="1" t="str">
        <f t="shared" si="31"/>
        <v>Northwest Territories (4)14 years</v>
      </c>
      <c r="E152" s="1">
        <v>248</v>
      </c>
      <c r="F152">
        <f t="shared" si="32"/>
        <v>47.368000000000002</v>
      </c>
      <c r="G152">
        <f t="shared" si="33"/>
        <v>37.199999999999996</v>
      </c>
      <c r="H152">
        <f t="shared" si="34"/>
        <v>22.815999999999999</v>
      </c>
      <c r="I152">
        <f t="shared" si="35"/>
        <v>10.911999999999999</v>
      </c>
      <c r="J152">
        <f t="shared" si="36"/>
        <v>4.2160000000000002</v>
      </c>
      <c r="K152">
        <f t="shared" si="37"/>
        <v>1.24</v>
      </c>
      <c r="L152">
        <f t="shared" si="38"/>
        <v>0.248</v>
      </c>
    </row>
    <row r="153" spans="1:12">
      <c r="A153" s="1" t="s">
        <v>40</v>
      </c>
      <c r="B153" s="1" t="s">
        <v>3</v>
      </c>
      <c r="C153" s="1" t="s">
        <v>19</v>
      </c>
      <c r="D153" s="1" t="str">
        <f t="shared" si="31"/>
        <v>Northwest Territories (4)15 years</v>
      </c>
      <c r="E153" s="1">
        <v>232</v>
      </c>
      <c r="F153">
        <f t="shared" si="32"/>
        <v>44.311999999999998</v>
      </c>
      <c r="G153">
        <f t="shared" si="33"/>
        <v>34.799999999999997</v>
      </c>
      <c r="H153">
        <f t="shared" si="34"/>
        <v>21.344000000000001</v>
      </c>
      <c r="I153">
        <f t="shared" si="35"/>
        <v>10.208</v>
      </c>
      <c r="J153">
        <f t="shared" si="36"/>
        <v>3.9440000000000004</v>
      </c>
      <c r="K153">
        <f t="shared" si="37"/>
        <v>1.1599999999999999</v>
      </c>
      <c r="L153">
        <f t="shared" si="38"/>
        <v>0.23200000000000001</v>
      </c>
    </row>
    <row r="154" spans="1:12">
      <c r="A154" s="1" t="s">
        <v>40</v>
      </c>
      <c r="B154" s="1" t="s">
        <v>3</v>
      </c>
      <c r="C154" s="1" t="s">
        <v>20</v>
      </c>
      <c r="D154" s="1" t="str">
        <f t="shared" si="31"/>
        <v>Northwest Territories (4)16 years</v>
      </c>
      <c r="E154" s="1">
        <v>214</v>
      </c>
      <c r="F154">
        <f t="shared" si="32"/>
        <v>40.874000000000002</v>
      </c>
      <c r="G154">
        <f t="shared" si="33"/>
        <v>32.1</v>
      </c>
      <c r="H154">
        <f t="shared" si="34"/>
        <v>19.687999999999999</v>
      </c>
      <c r="I154">
        <f t="shared" si="35"/>
        <v>9.4159999999999986</v>
      </c>
      <c r="J154">
        <f t="shared" si="36"/>
        <v>3.6380000000000003</v>
      </c>
      <c r="K154">
        <f t="shared" si="37"/>
        <v>1.07</v>
      </c>
      <c r="L154">
        <f t="shared" si="38"/>
        <v>0.214</v>
      </c>
    </row>
    <row r="155" spans="1:12">
      <c r="A155" s="1" t="s">
        <v>40</v>
      </c>
      <c r="B155" s="1" t="s">
        <v>3</v>
      </c>
      <c r="C155" s="1" t="s">
        <v>21</v>
      </c>
      <c r="D155" s="1" t="str">
        <f t="shared" si="31"/>
        <v>Northwest Territories (4)17 years</v>
      </c>
      <c r="E155" s="1">
        <v>258</v>
      </c>
      <c r="F155">
        <f t="shared" si="32"/>
        <v>49.277999999999999</v>
      </c>
      <c r="G155">
        <f t="shared" si="33"/>
        <v>38.699999999999996</v>
      </c>
      <c r="H155">
        <f t="shared" si="34"/>
        <v>23.736000000000001</v>
      </c>
      <c r="I155">
        <f t="shared" si="35"/>
        <v>11.351999999999999</v>
      </c>
      <c r="J155">
        <f t="shared" si="36"/>
        <v>4.3860000000000001</v>
      </c>
      <c r="K155">
        <f t="shared" si="37"/>
        <v>1.29</v>
      </c>
      <c r="L155">
        <f t="shared" si="38"/>
        <v>0.25800000000000001</v>
      </c>
    </row>
    <row r="156" spans="1:12">
      <c r="A156" s="1" t="s">
        <v>40</v>
      </c>
      <c r="B156" s="1" t="s">
        <v>3</v>
      </c>
      <c r="C156" s="1" t="s">
        <v>22</v>
      </c>
      <c r="D156" s="1" t="str">
        <f t="shared" si="31"/>
        <v>Northwest Territories (4)18 years</v>
      </c>
      <c r="E156" s="1">
        <v>311</v>
      </c>
      <c r="F156">
        <f t="shared" si="32"/>
        <v>59.401000000000003</v>
      </c>
      <c r="G156">
        <f t="shared" si="33"/>
        <v>46.65</v>
      </c>
      <c r="H156">
        <f t="shared" si="34"/>
        <v>28.611999999999998</v>
      </c>
      <c r="I156">
        <f t="shared" si="35"/>
        <v>13.683999999999999</v>
      </c>
      <c r="J156">
        <f t="shared" si="36"/>
        <v>5.2870000000000008</v>
      </c>
      <c r="K156">
        <f t="shared" si="37"/>
        <v>1.5549999999999999</v>
      </c>
      <c r="L156">
        <f t="shared" si="38"/>
        <v>0.311</v>
      </c>
    </row>
    <row r="157" spans="1:12">
      <c r="A157" s="1" t="s">
        <v>40</v>
      </c>
      <c r="B157" s="1" t="s">
        <v>3</v>
      </c>
      <c r="C157" s="1" t="s">
        <v>23</v>
      </c>
      <c r="D157" s="1" t="str">
        <f t="shared" si="31"/>
        <v>Northwest Territories (4)19 years</v>
      </c>
      <c r="E157" s="1">
        <v>358</v>
      </c>
      <c r="F157">
        <f t="shared" si="32"/>
        <v>68.378</v>
      </c>
      <c r="G157">
        <f t="shared" si="33"/>
        <v>53.699999999999996</v>
      </c>
      <c r="H157">
        <f t="shared" si="34"/>
        <v>32.936</v>
      </c>
      <c r="I157">
        <f t="shared" si="35"/>
        <v>15.751999999999999</v>
      </c>
      <c r="J157">
        <f t="shared" si="36"/>
        <v>6.0860000000000003</v>
      </c>
      <c r="K157">
        <f t="shared" si="37"/>
        <v>1.79</v>
      </c>
      <c r="L157">
        <f t="shared" si="38"/>
        <v>0.35799999999999998</v>
      </c>
    </row>
    <row r="158" spans="1:12">
      <c r="A158" s="1" t="s">
        <v>41</v>
      </c>
      <c r="B158" s="1" t="s">
        <v>3</v>
      </c>
      <c r="C158" s="1" t="s">
        <v>12</v>
      </c>
      <c r="D158" s="1" t="str">
        <f t="shared" si="31"/>
        <v>Nunavut (4)8 years</v>
      </c>
      <c r="E158" s="1">
        <v>381</v>
      </c>
      <c r="F158">
        <f t="shared" si="32"/>
        <v>72.771000000000001</v>
      </c>
      <c r="G158">
        <f t="shared" si="33"/>
        <v>57.15</v>
      </c>
      <c r="H158">
        <f t="shared" si="34"/>
        <v>35.052</v>
      </c>
      <c r="I158">
        <f t="shared" si="35"/>
        <v>16.763999999999999</v>
      </c>
      <c r="J158">
        <f t="shared" si="36"/>
        <v>6.4770000000000003</v>
      </c>
      <c r="K158">
        <f t="shared" si="37"/>
        <v>1.905</v>
      </c>
      <c r="L158">
        <f t="shared" si="38"/>
        <v>0.38100000000000001</v>
      </c>
    </row>
    <row r="159" spans="1:12">
      <c r="A159" s="1" t="s">
        <v>41</v>
      </c>
      <c r="B159" s="1" t="s">
        <v>3</v>
      </c>
      <c r="C159" s="1" t="s">
        <v>13</v>
      </c>
      <c r="D159" s="1" t="str">
        <f t="shared" si="31"/>
        <v>Nunavut (4)9 years</v>
      </c>
      <c r="E159" s="1">
        <v>306</v>
      </c>
      <c r="F159">
        <f t="shared" si="32"/>
        <v>58.445999999999998</v>
      </c>
      <c r="G159">
        <f t="shared" si="33"/>
        <v>45.9</v>
      </c>
      <c r="H159">
        <f t="shared" si="34"/>
        <v>28.152000000000001</v>
      </c>
      <c r="I159">
        <f t="shared" si="35"/>
        <v>13.463999999999999</v>
      </c>
      <c r="J159">
        <f t="shared" si="36"/>
        <v>5.202</v>
      </c>
      <c r="K159">
        <f t="shared" si="37"/>
        <v>1.53</v>
      </c>
      <c r="L159">
        <f t="shared" si="38"/>
        <v>0.30599999999999999</v>
      </c>
    </row>
    <row r="160" spans="1:12">
      <c r="A160" s="1" t="s">
        <v>41</v>
      </c>
      <c r="B160" s="1" t="s">
        <v>3</v>
      </c>
      <c r="C160" s="1" t="s">
        <v>14</v>
      </c>
      <c r="D160" s="1" t="str">
        <f t="shared" si="31"/>
        <v>Nunavut (4)10 years</v>
      </c>
      <c r="E160" s="1">
        <v>342</v>
      </c>
      <c r="F160">
        <f t="shared" si="32"/>
        <v>65.322000000000003</v>
      </c>
      <c r="G160">
        <f t="shared" si="33"/>
        <v>51.3</v>
      </c>
      <c r="H160">
        <f t="shared" si="34"/>
        <v>31.463999999999999</v>
      </c>
      <c r="I160">
        <f t="shared" si="35"/>
        <v>15.047999999999998</v>
      </c>
      <c r="J160">
        <f t="shared" si="36"/>
        <v>5.8140000000000001</v>
      </c>
      <c r="K160">
        <f t="shared" si="37"/>
        <v>1.71</v>
      </c>
      <c r="L160">
        <f t="shared" si="38"/>
        <v>0.34200000000000003</v>
      </c>
    </row>
    <row r="161" spans="1:12">
      <c r="A161" s="1" t="s">
        <v>41</v>
      </c>
      <c r="B161" s="1" t="s">
        <v>3</v>
      </c>
      <c r="C161" s="1" t="s">
        <v>15</v>
      </c>
      <c r="D161" s="1" t="str">
        <f t="shared" si="31"/>
        <v>Nunavut (4)11 years</v>
      </c>
      <c r="E161" s="1">
        <v>341</v>
      </c>
      <c r="F161">
        <f t="shared" si="32"/>
        <v>65.131</v>
      </c>
      <c r="G161">
        <f t="shared" si="33"/>
        <v>51.15</v>
      </c>
      <c r="H161">
        <f t="shared" si="34"/>
        <v>31.372</v>
      </c>
      <c r="I161">
        <f t="shared" si="35"/>
        <v>15.004</v>
      </c>
      <c r="J161">
        <f t="shared" si="36"/>
        <v>5.7970000000000006</v>
      </c>
      <c r="K161">
        <f t="shared" si="37"/>
        <v>1.7050000000000001</v>
      </c>
      <c r="L161">
        <f t="shared" si="38"/>
        <v>0.34100000000000003</v>
      </c>
    </row>
    <row r="162" spans="1:12">
      <c r="A162" s="1" t="s">
        <v>41</v>
      </c>
      <c r="B162" s="1" t="s">
        <v>3</v>
      </c>
      <c r="C162" s="1" t="s">
        <v>16</v>
      </c>
      <c r="D162" s="1" t="str">
        <f t="shared" si="31"/>
        <v>Nunavut (4)12 years</v>
      </c>
      <c r="E162" s="1">
        <v>341</v>
      </c>
      <c r="F162">
        <f t="shared" si="32"/>
        <v>65.131</v>
      </c>
      <c r="G162">
        <f t="shared" si="33"/>
        <v>51.15</v>
      </c>
      <c r="H162">
        <f t="shared" si="34"/>
        <v>31.372</v>
      </c>
      <c r="I162">
        <f t="shared" si="35"/>
        <v>15.004</v>
      </c>
      <c r="J162">
        <f t="shared" si="36"/>
        <v>5.7970000000000006</v>
      </c>
      <c r="K162">
        <f t="shared" si="37"/>
        <v>1.7050000000000001</v>
      </c>
      <c r="L162">
        <f t="shared" si="38"/>
        <v>0.34100000000000003</v>
      </c>
    </row>
    <row r="163" spans="1:12">
      <c r="A163" s="1" t="s">
        <v>41</v>
      </c>
      <c r="B163" s="1" t="s">
        <v>3</v>
      </c>
      <c r="C163" s="1" t="s">
        <v>17</v>
      </c>
      <c r="D163" s="1" t="str">
        <f t="shared" si="31"/>
        <v>Nunavut (4)13 years</v>
      </c>
      <c r="E163" s="1">
        <v>310</v>
      </c>
      <c r="F163">
        <f t="shared" si="32"/>
        <v>59.21</v>
      </c>
      <c r="G163">
        <f t="shared" si="33"/>
        <v>46.5</v>
      </c>
      <c r="H163">
        <f t="shared" si="34"/>
        <v>28.52</v>
      </c>
      <c r="I163">
        <f t="shared" si="35"/>
        <v>13.639999999999999</v>
      </c>
      <c r="J163">
        <f t="shared" si="36"/>
        <v>5.2700000000000005</v>
      </c>
      <c r="K163">
        <f t="shared" si="37"/>
        <v>1.55</v>
      </c>
      <c r="L163">
        <f t="shared" si="38"/>
        <v>0.31</v>
      </c>
    </row>
    <row r="164" spans="1:12">
      <c r="A164" s="1" t="s">
        <v>41</v>
      </c>
      <c r="B164" s="1" t="s">
        <v>3</v>
      </c>
      <c r="C164" s="1" t="s">
        <v>18</v>
      </c>
      <c r="D164" s="1" t="str">
        <f t="shared" si="31"/>
        <v>Nunavut (4)14 years</v>
      </c>
      <c r="E164" s="1">
        <v>346</v>
      </c>
      <c r="F164">
        <f t="shared" si="32"/>
        <v>66.085999999999999</v>
      </c>
      <c r="G164">
        <f t="shared" si="33"/>
        <v>51.9</v>
      </c>
      <c r="H164">
        <f t="shared" si="34"/>
        <v>31.832000000000001</v>
      </c>
      <c r="I164">
        <f t="shared" si="35"/>
        <v>15.223999999999998</v>
      </c>
      <c r="J164">
        <f t="shared" si="36"/>
        <v>5.8820000000000006</v>
      </c>
      <c r="K164">
        <f t="shared" si="37"/>
        <v>1.73</v>
      </c>
      <c r="L164">
        <f t="shared" si="38"/>
        <v>0.34600000000000003</v>
      </c>
    </row>
    <row r="165" spans="1:12">
      <c r="A165" s="1" t="s">
        <v>41</v>
      </c>
      <c r="B165" s="1" t="s">
        <v>3</v>
      </c>
      <c r="C165" s="1" t="s">
        <v>19</v>
      </c>
      <c r="D165" s="1" t="str">
        <f t="shared" si="31"/>
        <v>Nunavut (4)15 years</v>
      </c>
      <c r="E165" s="1">
        <v>324</v>
      </c>
      <c r="F165">
        <f t="shared" si="32"/>
        <v>61.884</v>
      </c>
      <c r="G165">
        <f t="shared" si="33"/>
        <v>48.6</v>
      </c>
      <c r="H165">
        <f t="shared" si="34"/>
        <v>29.808</v>
      </c>
      <c r="I165">
        <f t="shared" si="35"/>
        <v>14.255999999999998</v>
      </c>
      <c r="J165">
        <f t="shared" si="36"/>
        <v>5.508</v>
      </c>
      <c r="K165">
        <f t="shared" si="37"/>
        <v>1.62</v>
      </c>
      <c r="L165">
        <f t="shared" si="38"/>
        <v>0.32400000000000001</v>
      </c>
    </row>
    <row r="166" spans="1:12">
      <c r="A166" s="1" t="s">
        <v>41</v>
      </c>
      <c r="B166" s="1" t="s">
        <v>3</v>
      </c>
      <c r="C166" s="1" t="s">
        <v>20</v>
      </c>
      <c r="D166" s="1" t="str">
        <f t="shared" si="31"/>
        <v>Nunavut (4)16 years</v>
      </c>
      <c r="E166" s="1">
        <v>310</v>
      </c>
      <c r="F166">
        <f t="shared" si="32"/>
        <v>59.21</v>
      </c>
      <c r="G166">
        <f t="shared" si="33"/>
        <v>46.5</v>
      </c>
      <c r="H166">
        <f t="shared" si="34"/>
        <v>28.52</v>
      </c>
      <c r="I166">
        <f t="shared" si="35"/>
        <v>13.639999999999999</v>
      </c>
      <c r="J166">
        <f t="shared" si="36"/>
        <v>5.2700000000000005</v>
      </c>
      <c r="K166">
        <f t="shared" si="37"/>
        <v>1.55</v>
      </c>
      <c r="L166">
        <f t="shared" si="38"/>
        <v>0.31</v>
      </c>
    </row>
    <row r="167" spans="1:12">
      <c r="A167" s="1" t="s">
        <v>41</v>
      </c>
      <c r="B167" s="1" t="s">
        <v>3</v>
      </c>
      <c r="C167" s="1" t="s">
        <v>21</v>
      </c>
      <c r="D167" s="1" t="str">
        <f t="shared" si="31"/>
        <v>Nunavut (4)17 years</v>
      </c>
      <c r="E167" s="1">
        <v>334</v>
      </c>
      <c r="F167">
        <f t="shared" si="32"/>
        <v>63.794000000000004</v>
      </c>
      <c r="G167">
        <f t="shared" si="33"/>
        <v>50.1</v>
      </c>
      <c r="H167">
        <f t="shared" si="34"/>
        <v>30.727999999999998</v>
      </c>
      <c r="I167">
        <f t="shared" si="35"/>
        <v>14.696</v>
      </c>
      <c r="J167">
        <f t="shared" si="36"/>
        <v>5.6780000000000008</v>
      </c>
      <c r="K167">
        <f t="shared" si="37"/>
        <v>1.67</v>
      </c>
      <c r="L167">
        <f t="shared" si="38"/>
        <v>0.33400000000000002</v>
      </c>
    </row>
    <row r="168" spans="1:12">
      <c r="A168" s="1" t="s">
        <v>41</v>
      </c>
      <c r="B168" s="1" t="s">
        <v>3</v>
      </c>
      <c r="C168" s="1" t="s">
        <v>22</v>
      </c>
      <c r="D168" s="1" t="str">
        <f t="shared" si="31"/>
        <v>Nunavut (4)18 years</v>
      </c>
      <c r="E168" s="1">
        <v>316</v>
      </c>
      <c r="F168">
        <f t="shared" si="32"/>
        <v>60.356000000000002</v>
      </c>
      <c r="G168">
        <f t="shared" si="33"/>
        <v>47.4</v>
      </c>
      <c r="H168">
        <f t="shared" si="34"/>
        <v>29.071999999999999</v>
      </c>
      <c r="I168">
        <f t="shared" si="35"/>
        <v>13.904</v>
      </c>
      <c r="J168">
        <f t="shared" si="36"/>
        <v>5.3720000000000008</v>
      </c>
      <c r="K168">
        <f t="shared" si="37"/>
        <v>1.58</v>
      </c>
      <c r="L168">
        <f t="shared" si="38"/>
        <v>0.316</v>
      </c>
    </row>
    <row r="169" spans="1:12">
      <c r="A169" s="1" t="s">
        <v>41</v>
      </c>
      <c r="B169" s="1" t="s">
        <v>3</v>
      </c>
      <c r="C169" s="1" t="s">
        <v>23</v>
      </c>
      <c r="D169" s="1" t="str">
        <f t="shared" si="31"/>
        <v>Nunavut (4)19 years</v>
      </c>
      <c r="E169" s="1">
        <v>350</v>
      </c>
      <c r="F169">
        <f t="shared" si="32"/>
        <v>66.849999999999994</v>
      </c>
      <c r="G169">
        <f t="shared" si="33"/>
        <v>52.5</v>
      </c>
      <c r="H169">
        <f t="shared" si="34"/>
        <v>32.200000000000003</v>
      </c>
      <c r="I169">
        <f t="shared" si="35"/>
        <v>15.399999999999999</v>
      </c>
      <c r="J169">
        <f t="shared" si="36"/>
        <v>5.95</v>
      </c>
      <c r="K169">
        <f t="shared" si="37"/>
        <v>1.75</v>
      </c>
      <c r="L169">
        <f t="shared" si="38"/>
        <v>0.35000000000000003</v>
      </c>
    </row>
  </sheetData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15"/>
  <sheetViews>
    <sheetView workbookViewId="0">
      <selection activeCell="B12" sqref="B1:B12"/>
    </sheetView>
  </sheetViews>
  <sheetFormatPr defaultColWidth="11" defaultRowHeight="15.75"/>
  <cols>
    <col min="1" max="1" width="32.375" customWidth="1"/>
  </cols>
  <sheetData>
    <row r="1" spans="1:6">
      <c r="A1" s="4" t="s">
        <v>117</v>
      </c>
      <c r="F1" s="4"/>
    </row>
    <row r="2" spans="1:6" hidden="1">
      <c r="A2" s="4">
        <v>167</v>
      </c>
      <c r="B2" s="6">
        <v>37006</v>
      </c>
      <c r="F2" s="4">
        <v>163</v>
      </c>
    </row>
    <row r="3" spans="1:6" hidden="1">
      <c r="A3" s="4">
        <v>184</v>
      </c>
      <c r="B3" s="6">
        <v>36975</v>
      </c>
    </row>
    <row r="4" spans="1:6" hidden="1">
      <c r="A4" s="4">
        <v>163</v>
      </c>
      <c r="B4" s="6">
        <v>37587</v>
      </c>
    </row>
    <row r="5" spans="1:6" hidden="1">
      <c r="A5" s="4">
        <v>175</v>
      </c>
      <c r="B5" s="6">
        <v>36379</v>
      </c>
    </row>
    <row r="6" spans="1:6" hidden="1">
      <c r="A6" s="4">
        <v>193</v>
      </c>
      <c r="B6" s="6">
        <v>37397</v>
      </c>
    </row>
    <row r="7" spans="1:6" hidden="1">
      <c r="A7" s="4">
        <v>152</v>
      </c>
      <c r="B7" s="6">
        <v>37361</v>
      </c>
    </row>
    <row r="8" spans="1:6" hidden="1">
      <c r="A8" s="4">
        <v>159</v>
      </c>
      <c r="B8" s="6">
        <v>41628</v>
      </c>
    </row>
    <row r="9" spans="1:6" hidden="1">
      <c r="A9" s="4">
        <v>193</v>
      </c>
      <c r="B9" s="6">
        <v>37190</v>
      </c>
    </row>
    <row r="10" spans="1:6" hidden="1">
      <c r="A10" s="4">
        <v>169</v>
      </c>
      <c r="B10" s="6">
        <v>37369</v>
      </c>
    </row>
    <row r="11" spans="1:6" hidden="1">
      <c r="A11" s="4">
        <v>183</v>
      </c>
      <c r="B11" s="6">
        <v>36710</v>
      </c>
    </row>
    <row r="12" spans="1:6" hidden="1">
      <c r="A12" s="4">
        <v>163</v>
      </c>
      <c r="B12" s="6">
        <v>37866</v>
      </c>
    </row>
    <row r="13" spans="1:6" hidden="1">
      <c r="A13" s="4">
        <v>150</v>
      </c>
      <c r="B13" s="6">
        <v>37943</v>
      </c>
    </row>
    <row r="14" spans="1:6" hidden="1">
      <c r="A14" s="4">
        <v>171</v>
      </c>
      <c r="B14" s="6">
        <v>37788</v>
      </c>
    </row>
    <row r="15" spans="1:6" hidden="1">
      <c r="A15" s="4">
        <v>174</v>
      </c>
      <c r="B15" s="6">
        <v>37545</v>
      </c>
    </row>
    <row r="16" spans="1:6" hidden="1">
      <c r="A16" s="4">
        <v>171</v>
      </c>
      <c r="B16" s="6">
        <v>37135</v>
      </c>
    </row>
    <row r="17" spans="1:2" hidden="1">
      <c r="A17" s="4">
        <v>182</v>
      </c>
      <c r="B17" s="6">
        <v>37317</v>
      </c>
    </row>
    <row r="18" spans="1:2" hidden="1">
      <c r="A18" s="4">
        <v>154</v>
      </c>
      <c r="B18" s="6">
        <v>37834</v>
      </c>
    </row>
    <row r="19" spans="1:2" hidden="1">
      <c r="A19" s="4">
        <v>165</v>
      </c>
      <c r="B19" s="6">
        <v>37368</v>
      </c>
    </row>
    <row r="20" spans="1:2" hidden="1">
      <c r="A20" s="4">
        <v>172</v>
      </c>
      <c r="B20" s="6">
        <v>36570</v>
      </c>
    </row>
    <row r="21" spans="1:2" hidden="1">
      <c r="A21" s="4">
        <v>152</v>
      </c>
      <c r="B21" s="6">
        <v>37820</v>
      </c>
    </row>
    <row r="22" spans="1:2" hidden="1">
      <c r="A22" s="4">
        <v>165</v>
      </c>
      <c r="B22" s="6">
        <v>37696</v>
      </c>
    </row>
    <row r="23" spans="1:2">
      <c r="A23" s="4">
        <v>193</v>
      </c>
      <c r="B23" s="6">
        <v>36297</v>
      </c>
    </row>
    <row r="24" spans="1:2" hidden="1">
      <c r="A24" s="4">
        <v>155</v>
      </c>
      <c r="B24" s="6">
        <v>37728</v>
      </c>
    </row>
    <row r="25" spans="1:2" hidden="1">
      <c r="A25" s="4">
        <v>172</v>
      </c>
      <c r="B25" s="6">
        <v>37077</v>
      </c>
    </row>
    <row r="26" spans="1:2" hidden="1">
      <c r="A26" s="4">
        <v>183</v>
      </c>
      <c r="B26" s="6">
        <v>37479</v>
      </c>
    </row>
    <row r="27" spans="1:2" hidden="1">
      <c r="A27" s="4">
        <v>165</v>
      </c>
      <c r="B27" s="6">
        <v>37344</v>
      </c>
    </row>
    <row r="28" spans="1:2" hidden="1">
      <c r="A28" s="4">
        <v>167</v>
      </c>
      <c r="B28" s="6">
        <v>37786</v>
      </c>
    </row>
    <row r="29" spans="1:2" hidden="1">
      <c r="A29" s="4">
        <v>172</v>
      </c>
      <c r="B29" s="6">
        <v>37754</v>
      </c>
    </row>
    <row r="30" spans="1:2" hidden="1">
      <c r="A30" s="4">
        <v>174</v>
      </c>
      <c r="B30" s="6">
        <v>37859</v>
      </c>
    </row>
    <row r="31" spans="1:2" hidden="1">
      <c r="A31" s="4">
        <v>163</v>
      </c>
      <c r="B31" s="6">
        <v>37505</v>
      </c>
    </row>
    <row r="32" spans="1:2" hidden="1">
      <c r="A32" s="4">
        <v>170</v>
      </c>
      <c r="B32" s="6">
        <v>37383</v>
      </c>
    </row>
    <row r="33" spans="1:2" hidden="1">
      <c r="A33" s="4">
        <v>169</v>
      </c>
      <c r="B33" s="6">
        <v>37797</v>
      </c>
    </row>
    <row r="34" spans="1:2" hidden="1">
      <c r="A34" s="4" t="s">
        <v>118</v>
      </c>
      <c r="B34" s="6">
        <v>37769</v>
      </c>
    </row>
    <row r="35" spans="1:2" hidden="1">
      <c r="A35" s="4" t="s">
        <v>118</v>
      </c>
      <c r="B35" s="6">
        <v>37661</v>
      </c>
    </row>
    <row r="36" spans="1:2" hidden="1">
      <c r="A36" s="4">
        <v>146</v>
      </c>
      <c r="B36" s="6">
        <v>37979</v>
      </c>
    </row>
    <row r="37" spans="1:2" hidden="1">
      <c r="A37" s="4">
        <v>162</v>
      </c>
      <c r="B37" s="6">
        <v>37560</v>
      </c>
    </row>
    <row r="38" spans="1:2" hidden="1">
      <c r="A38" s="4">
        <v>185</v>
      </c>
      <c r="B38" s="6">
        <v>36560</v>
      </c>
    </row>
    <row r="39" spans="1:2" hidden="1">
      <c r="A39" s="4">
        <v>188</v>
      </c>
      <c r="B39" s="6">
        <v>37348</v>
      </c>
    </row>
    <row r="40" spans="1:2" hidden="1">
      <c r="A40" s="4">
        <v>168</v>
      </c>
      <c r="B40" s="6">
        <v>37840</v>
      </c>
    </row>
    <row r="41" spans="1:2" hidden="1">
      <c r="A41" s="4">
        <v>188</v>
      </c>
      <c r="B41" s="6">
        <v>37353</v>
      </c>
    </row>
    <row r="42" spans="1:2" hidden="1">
      <c r="A42" s="4">
        <v>170</v>
      </c>
      <c r="B42" s="6">
        <v>37754</v>
      </c>
    </row>
    <row r="43" spans="1:2" hidden="1">
      <c r="A43" s="4">
        <v>173</v>
      </c>
      <c r="B43" s="6">
        <v>37627</v>
      </c>
    </row>
    <row r="44" spans="1:2" hidden="1">
      <c r="A44" s="4">
        <v>175</v>
      </c>
      <c r="B44" s="6">
        <v>37773</v>
      </c>
    </row>
    <row r="45" spans="1:2" hidden="1">
      <c r="A45" s="4">
        <v>196</v>
      </c>
      <c r="B45" s="6">
        <v>36999</v>
      </c>
    </row>
    <row r="46" spans="1:2" hidden="1">
      <c r="A46" s="4">
        <v>200</v>
      </c>
      <c r="B46" s="6">
        <v>36877</v>
      </c>
    </row>
    <row r="47" spans="1:2" hidden="1">
      <c r="A47" s="4">
        <v>170</v>
      </c>
      <c r="B47" s="6">
        <v>37434</v>
      </c>
    </row>
    <row r="48" spans="1:2">
      <c r="A48" s="4">
        <v>195</v>
      </c>
      <c r="B48" s="6">
        <v>36441</v>
      </c>
    </row>
    <row r="49" spans="1:2" hidden="1">
      <c r="A49" s="4">
        <v>185</v>
      </c>
      <c r="B49" s="6">
        <v>36862</v>
      </c>
    </row>
    <row r="50" spans="1:2" hidden="1">
      <c r="A50" s="4">
        <v>177</v>
      </c>
      <c r="B50" s="6">
        <v>37481</v>
      </c>
    </row>
    <row r="51" spans="1:2" hidden="1">
      <c r="A51" s="4">
        <v>188</v>
      </c>
      <c r="B51" s="6">
        <v>37333</v>
      </c>
    </row>
    <row r="52" spans="1:2" hidden="1">
      <c r="A52" s="4">
        <v>179</v>
      </c>
      <c r="B52" s="6">
        <v>37758</v>
      </c>
    </row>
    <row r="53" spans="1:2" hidden="1">
      <c r="A53" s="4">
        <v>186</v>
      </c>
      <c r="B53" s="6">
        <v>37019</v>
      </c>
    </row>
    <row r="54" spans="1:2" hidden="1">
      <c r="A54" s="4">
        <v>185</v>
      </c>
      <c r="B54" s="6">
        <v>37630</v>
      </c>
    </row>
    <row r="55" spans="1:2" hidden="1">
      <c r="A55" s="4">
        <v>181</v>
      </c>
      <c r="B55" s="6">
        <v>36490</v>
      </c>
    </row>
    <row r="56" spans="1:2" hidden="1">
      <c r="A56" s="4">
        <v>168</v>
      </c>
      <c r="B56" s="6">
        <v>37809</v>
      </c>
    </row>
    <row r="57" spans="1:2" hidden="1">
      <c r="A57" s="4">
        <v>182</v>
      </c>
      <c r="B57" s="6">
        <v>37387</v>
      </c>
    </row>
    <row r="58" spans="1:2" hidden="1">
      <c r="A58" s="4">
        <v>165</v>
      </c>
      <c r="B58" s="6">
        <v>37521</v>
      </c>
    </row>
    <row r="59" spans="1:2" hidden="1">
      <c r="A59" s="4">
        <v>182</v>
      </c>
      <c r="B59" s="6">
        <v>37361</v>
      </c>
    </row>
    <row r="60" spans="1:2" hidden="1">
      <c r="A60" s="4">
        <v>170</v>
      </c>
      <c r="B60" s="6">
        <v>37741</v>
      </c>
    </row>
    <row r="61" spans="1:2" hidden="1">
      <c r="A61" s="4">
        <v>175</v>
      </c>
      <c r="B61" s="6">
        <v>37223</v>
      </c>
    </row>
    <row r="62" spans="1:2" hidden="1">
      <c r="A62" s="4">
        <v>177</v>
      </c>
      <c r="B62" s="6">
        <v>37750</v>
      </c>
    </row>
    <row r="63" spans="1:2" hidden="1">
      <c r="A63" s="4">
        <v>196</v>
      </c>
      <c r="B63" s="6">
        <v>37106</v>
      </c>
    </row>
    <row r="64" spans="1:2" hidden="1">
      <c r="A64" s="4">
        <v>162</v>
      </c>
      <c r="B64" s="6">
        <v>37302</v>
      </c>
    </row>
    <row r="65" spans="1:2" hidden="1">
      <c r="A65" s="4">
        <v>183</v>
      </c>
      <c r="B65" s="6">
        <v>37136</v>
      </c>
    </row>
    <row r="66" spans="1:2" hidden="1">
      <c r="A66" s="4">
        <v>188</v>
      </c>
      <c r="B66" s="6">
        <v>36530</v>
      </c>
    </row>
    <row r="67" spans="1:2" hidden="1">
      <c r="A67" s="4">
        <v>186</v>
      </c>
      <c r="B67" s="6">
        <v>37049</v>
      </c>
    </row>
    <row r="68" spans="1:2" hidden="1">
      <c r="A68" s="4">
        <v>189</v>
      </c>
      <c r="B68" s="6">
        <v>37445</v>
      </c>
    </row>
    <row r="69" spans="1:2" hidden="1">
      <c r="A69" s="4">
        <v>187</v>
      </c>
      <c r="B69" s="6">
        <v>37518</v>
      </c>
    </row>
    <row r="70" spans="1:2" hidden="1">
      <c r="A70" s="4">
        <v>170</v>
      </c>
      <c r="B70" s="6">
        <v>37707</v>
      </c>
    </row>
    <row r="71" spans="1:2" hidden="1">
      <c r="A71" s="4">
        <v>178</v>
      </c>
      <c r="B71" s="6">
        <v>36729</v>
      </c>
    </row>
    <row r="72" spans="1:2" hidden="1">
      <c r="A72" s="4">
        <v>182</v>
      </c>
      <c r="B72" s="6">
        <v>36893</v>
      </c>
    </row>
    <row r="73" spans="1:2" hidden="1">
      <c r="A73" s="4">
        <v>153</v>
      </c>
      <c r="B73" s="6">
        <v>37632</v>
      </c>
    </row>
    <row r="74" spans="1:2" hidden="1">
      <c r="A74" s="4">
        <v>172</v>
      </c>
      <c r="B74" s="6">
        <v>37340</v>
      </c>
    </row>
    <row r="75" spans="1:2">
      <c r="A75" s="4">
        <v>194</v>
      </c>
      <c r="B75" s="6">
        <v>36390</v>
      </c>
    </row>
    <row r="76" spans="1:2" hidden="1">
      <c r="A76" s="4">
        <v>196</v>
      </c>
      <c r="B76" s="6">
        <v>36697</v>
      </c>
    </row>
    <row r="77" spans="1:2" hidden="1">
      <c r="A77" s="4">
        <v>167</v>
      </c>
      <c r="B77" s="6">
        <v>37673</v>
      </c>
    </row>
    <row r="78" spans="1:2" hidden="1">
      <c r="A78" s="4">
        <v>177</v>
      </c>
      <c r="B78" s="6">
        <v>36890</v>
      </c>
    </row>
    <row r="79" spans="1:2" hidden="1">
      <c r="A79" s="4">
        <v>177</v>
      </c>
      <c r="B79" s="6">
        <v>36848</v>
      </c>
    </row>
    <row r="80" spans="1:2" hidden="1">
      <c r="A80" s="4">
        <v>167</v>
      </c>
      <c r="B80" s="6">
        <v>37265</v>
      </c>
    </row>
    <row r="81" spans="1:2" hidden="1">
      <c r="A81" s="4">
        <v>177</v>
      </c>
      <c r="B81" s="6">
        <v>37436</v>
      </c>
    </row>
    <row r="82" spans="1:2" hidden="1">
      <c r="A82" s="4">
        <v>152</v>
      </c>
      <c r="B82" s="6">
        <v>37881</v>
      </c>
    </row>
    <row r="83" spans="1:2" hidden="1">
      <c r="A83" s="4">
        <v>175</v>
      </c>
      <c r="B83" s="6">
        <v>36527</v>
      </c>
    </row>
    <row r="84" spans="1:2" hidden="1">
      <c r="A84" s="4">
        <v>185</v>
      </c>
      <c r="B84" s="6">
        <v>37305</v>
      </c>
    </row>
    <row r="85" spans="1:2" hidden="1">
      <c r="A85" s="4">
        <v>177</v>
      </c>
      <c r="B85" s="6">
        <v>36677</v>
      </c>
    </row>
    <row r="86" spans="1:2" hidden="1">
      <c r="A86" s="4">
        <v>149</v>
      </c>
      <c r="B86" s="6">
        <v>37521</v>
      </c>
    </row>
    <row r="87" spans="1:2" hidden="1">
      <c r="A87" s="4">
        <v>183</v>
      </c>
      <c r="B87" s="6">
        <v>37230</v>
      </c>
    </row>
    <row r="88" spans="1:2" hidden="1">
      <c r="A88" s="4">
        <v>201</v>
      </c>
      <c r="B88" s="6">
        <v>37065</v>
      </c>
    </row>
    <row r="89" spans="1:2" hidden="1">
      <c r="A89" s="4">
        <v>154</v>
      </c>
      <c r="B89" s="6">
        <v>37750</v>
      </c>
    </row>
    <row r="90" spans="1:2" hidden="1">
      <c r="A90" s="4">
        <v>173</v>
      </c>
      <c r="B90" s="6">
        <v>37332</v>
      </c>
    </row>
    <row r="91" spans="1:2" hidden="1">
      <c r="A91" s="4">
        <v>168</v>
      </c>
      <c r="B91" s="6">
        <v>37679</v>
      </c>
    </row>
    <row r="92" spans="1:2" hidden="1">
      <c r="A92" s="4">
        <v>188</v>
      </c>
      <c r="B92" s="6">
        <v>36722</v>
      </c>
    </row>
    <row r="93" spans="1:2" hidden="1">
      <c r="A93" s="4">
        <v>168</v>
      </c>
      <c r="B93" s="6">
        <v>37625</v>
      </c>
    </row>
    <row r="94" spans="1:2" hidden="1">
      <c r="A94" s="4">
        <v>152</v>
      </c>
      <c r="B94" s="6">
        <v>37954</v>
      </c>
    </row>
    <row r="95" spans="1:2" hidden="1">
      <c r="A95" s="4">
        <v>175</v>
      </c>
      <c r="B95" s="6">
        <v>37069</v>
      </c>
    </row>
    <row r="96" spans="1:2" hidden="1">
      <c r="A96" s="4">
        <v>192</v>
      </c>
      <c r="B96" s="6">
        <v>36564</v>
      </c>
    </row>
    <row r="97" spans="1:2" hidden="1">
      <c r="A97" s="4">
        <v>181</v>
      </c>
      <c r="B97" s="6">
        <v>36895</v>
      </c>
    </row>
    <row r="98" spans="1:2" hidden="1">
      <c r="A98" s="4">
        <v>180</v>
      </c>
      <c r="B98" s="6">
        <v>36850</v>
      </c>
    </row>
    <row r="99" spans="1:2" hidden="1">
      <c r="A99" s="4">
        <v>165</v>
      </c>
      <c r="B99" s="6">
        <v>37440</v>
      </c>
    </row>
    <row r="100" spans="1:2">
      <c r="A100" s="4">
        <v>197</v>
      </c>
      <c r="B100" s="6">
        <v>36196</v>
      </c>
    </row>
    <row r="101" spans="1:2" hidden="1">
      <c r="A101" s="4">
        <v>188</v>
      </c>
      <c r="B101" s="6">
        <v>36712</v>
      </c>
    </row>
    <row r="102" spans="1:2" hidden="1">
      <c r="A102" s="4">
        <v>170</v>
      </c>
      <c r="B102" s="6">
        <v>37389</v>
      </c>
    </row>
    <row r="103" spans="1:2" hidden="1">
      <c r="A103" s="4">
        <v>183</v>
      </c>
      <c r="B103" s="6">
        <v>36358</v>
      </c>
    </row>
    <row r="104" spans="1:2" hidden="1">
      <c r="A104" s="4">
        <v>178</v>
      </c>
      <c r="B104" s="6">
        <v>36771</v>
      </c>
    </row>
    <row r="105" spans="1:2" hidden="1">
      <c r="A105" s="4">
        <v>168</v>
      </c>
      <c r="B105" s="6">
        <v>37694</v>
      </c>
    </row>
    <row r="106" spans="1:2" hidden="1">
      <c r="A106" s="4">
        <v>177</v>
      </c>
      <c r="B106" s="6">
        <v>36918</v>
      </c>
    </row>
    <row r="107" spans="1:2" hidden="1">
      <c r="A107" s="4">
        <v>160</v>
      </c>
      <c r="B107" s="6">
        <v>37880</v>
      </c>
    </row>
    <row r="108" spans="1:2" hidden="1">
      <c r="A108" s="4">
        <v>155</v>
      </c>
      <c r="B108" s="6">
        <v>37545</v>
      </c>
    </row>
    <row r="109" spans="1:2" hidden="1">
      <c r="A109" s="4">
        <v>160</v>
      </c>
      <c r="B109" s="6">
        <v>37954</v>
      </c>
    </row>
    <row r="110" spans="1:2" hidden="1">
      <c r="A110" s="4">
        <v>151</v>
      </c>
      <c r="B110" s="7">
        <v>37916</v>
      </c>
    </row>
    <row r="111" spans="1:2" hidden="1">
      <c r="A111" s="4">
        <v>185</v>
      </c>
      <c r="B111" s="7">
        <v>36794</v>
      </c>
    </row>
    <row r="112" spans="1:2" hidden="1">
      <c r="A112" s="4">
        <v>153</v>
      </c>
      <c r="B112" s="7">
        <v>37624</v>
      </c>
    </row>
    <row r="113" spans="1:2" hidden="1">
      <c r="A113" s="4">
        <v>181</v>
      </c>
      <c r="B113" s="7">
        <v>37674</v>
      </c>
    </row>
    <row r="114" spans="1:2" hidden="1">
      <c r="A114" s="4">
        <v>180</v>
      </c>
      <c r="B114" s="7">
        <v>36843</v>
      </c>
    </row>
    <row r="115" spans="1:2" hidden="1">
      <c r="A115" s="4">
        <v>180</v>
      </c>
      <c r="B115" s="7">
        <v>37064</v>
      </c>
    </row>
    <row r="116" spans="1:2" hidden="1">
      <c r="A116" s="4">
        <v>155</v>
      </c>
      <c r="B116" s="7">
        <v>42075</v>
      </c>
    </row>
    <row r="117" spans="1:2" hidden="1">
      <c r="A117" s="4">
        <v>168</v>
      </c>
      <c r="B117" s="7">
        <v>37700</v>
      </c>
    </row>
    <row r="118" spans="1:2" hidden="1">
      <c r="A118" s="4">
        <v>195</v>
      </c>
      <c r="B118" s="7">
        <v>37051</v>
      </c>
    </row>
    <row r="119" spans="1:2" hidden="1">
      <c r="A119" s="4">
        <v>170</v>
      </c>
      <c r="B119" s="7">
        <v>37327</v>
      </c>
    </row>
    <row r="120" spans="1:2" hidden="1">
      <c r="A120" s="4">
        <v>197</v>
      </c>
      <c r="B120" s="7">
        <v>36946</v>
      </c>
    </row>
    <row r="121" spans="1:2" hidden="1">
      <c r="A121" s="4">
        <v>170</v>
      </c>
      <c r="B121" s="7">
        <v>37356</v>
      </c>
    </row>
    <row r="122" spans="1:2" hidden="1">
      <c r="A122" s="4">
        <v>163</v>
      </c>
      <c r="B122" s="7">
        <v>37498</v>
      </c>
    </row>
    <row r="123" spans="1:2" hidden="1">
      <c r="A123" s="4">
        <v>180</v>
      </c>
      <c r="B123" s="7">
        <v>37316</v>
      </c>
    </row>
    <row r="124" spans="1:2" hidden="1">
      <c r="A124" s="4">
        <v>175</v>
      </c>
      <c r="B124" s="7">
        <v>37415</v>
      </c>
    </row>
    <row r="125" spans="1:2" hidden="1">
      <c r="A125" s="4">
        <v>165</v>
      </c>
      <c r="B125" s="7">
        <v>37457</v>
      </c>
    </row>
    <row r="126" spans="1:2" hidden="1">
      <c r="A126" s="4">
        <v>183</v>
      </c>
      <c r="B126" s="7">
        <v>37519</v>
      </c>
    </row>
    <row r="127" spans="1:2" hidden="1">
      <c r="A127" s="4">
        <v>175</v>
      </c>
      <c r="B127" s="7">
        <v>36818</v>
      </c>
    </row>
    <row r="128" spans="1:2" hidden="1">
      <c r="A128" s="4">
        <v>170</v>
      </c>
      <c r="B128" s="7">
        <v>37203</v>
      </c>
    </row>
    <row r="129" spans="1:2" hidden="1">
      <c r="A129" s="4"/>
      <c r="B129" s="7">
        <v>36855</v>
      </c>
    </row>
    <row r="130" spans="1:2" hidden="1">
      <c r="A130" s="4"/>
      <c r="B130" s="7">
        <v>37962</v>
      </c>
    </row>
    <row r="131" spans="1:2" hidden="1">
      <c r="A131" s="4">
        <v>164</v>
      </c>
      <c r="B131" s="7">
        <v>37785</v>
      </c>
    </row>
    <row r="132" spans="1:2" hidden="1">
      <c r="A132" s="4">
        <v>174</v>
      </c>
      <c r="B132" s="7">
        <v>37278</v>
      </c>
    </row>
    <row r="133" spans="1:2" hidden="1">
      <c r="A133" s="4"/>
      <c r="B133" s="7">
        <v>37974</v>
      </c>
    </row>
    <row r="134" spans="1:2" hidden="1">
      <c r="A134" s="4">
        <v>170</v>
      </c>
      <c r="B134" s="7">
        <v>37126</v>
      </c>
    </row>
    <row r="135" spans="1:2" hidden="1">
      <c r="A135" s="4">
        <v>173</v>
      </c>
      <c r="B135" s="7">
        <v>37689</v>
      </c>
    </row>
    <row r="136" spans="1:2" hidden="1">
      <c r="A136" s="4">
        <v>180</v>
      </c>
      <c r="B136" s="7">
        <v>36530</v>
      </c>
    </row>
    <row r="137" spans="1:2">
      <c r="A137" s="4">
        <v>198</v>
      </c>
      <c r="B137" s="7">
        <v>36339</v>
      </c>
    </row>
    <row r="138" spans="1:2" hidden="1">
      <c r="A138" s="4">
        <v>165</v>
      </c>
      <c r="B138" s="7">
        <v>37283</v>
      </c>
    </row>
    <row r="139" spans="1:2" hidden="1">
      <c r="A139" s="4">
        <v>189</v>
      </c>
      <c r="B139" s="7">
        <v>36597</v>
      </c>
    </row>
    <row r="140" spans="1:2" hidden="1">
      <c r="A140" s="4">
        <v>197</v>
      </c>
      <c r="B140" s="7">
        <v>36579</v>
      </c>
    </row>
    <row r="141" spans="1:2" hidden="1">
      <c r="A141" s="4">
        <v>183</v>
      </c>
      <c r="B141" s="7">
        <v>36938</v>
      </c>
    </row>
    <row r="142" spans="1:2">
      <c r="A142" s="4">
        <v>200</v>
      </c>
      <c r="B142" s="7">
        <v>36196</v>
      </c>
    </row>
    <row r="143" spans="1:2" hidden="1">
      <c r="A143" s="4">
        <v>196</v>
      </c>
      <c r="B143" s="7">
        <v>36761</v>
      </c>
    </row>
    <row r="144" spans="1:2" hidden="1">
      <c r="A144" s="4">
        <v>177</v>
      </c>
      <c r="B144" s="7">
        <v>37414</v>
      </c>
    </row>
    <row r="145" spans="1:2" hidden="1">
      <c r="A145" s="4">
        <v>177</v>
      </c>
      <c r="B145" s="7">
        <v>37372</v>
      </c>
    </row>
    <row r="146" spans="1:2" hidden="1">
      <c r="A146" s="4">
        <v>191</v>
      </c>
      <c r="B146" s="7">
        <v>36563</v>
      </c>
    </row>
    <row r="147" spans="1:2">
      <c r="A147" s="4">
        <v>194</v>
      </c>
      <c r="B147" s="7">
        <v>36373</v>
      </c>
    </row>
    <row r="148" spans="1:2" hidden="1">
      <c r="A148" s="4">
        <v>189</v>
      </c>
      <c r="B148" s="7">
        <v>36204</v>
      </c>
    </row>
    <row r="149" spans="1:2" hidden="1">
      <c r="A149" s="4">
        <v>157</v>
      </c>
      <c r="B149" s="7">
        <v>37628</v>
      </c>
    </row>
    <row r="150" spans="1:2" hidden="1">
      <c r="A150" s="4">
        <v>148</v>
      </c>
      <c r="B150" s="7">
        <v>38152</v>
      </c>
    </row>
    <row r="151" spans="1:2" hidden="1">
      <c r="A151" s="4">
        <v>158</v>
      </c>
      <c r="B151" s="7">
        <v>37657</v>
      </c>
    </row>
    <row r="152" spans="1:2" hidden="1">
      <c r="A152" s="4">
        <v>191</v>
      </c>
      <c r="B152" s="7">
        <v>36933</v>
      </c>
    </row>
    <row r="153" spans="1:2" hidden="1">
      <c r="A153" s="4">
        <v>182</v>
      </c>
      <c r="B153" s="7">
        <v>37420</v>
      </c>
    </row>
    <row r="154" spans="1:2" hidden="1">
      <c r="A154" s="4">
        <v>182</v>
      </c>
      <c r="B154" s="7">
        <v>37399</v>
      </c>
    </row>
    <row r="155" spans="1:2" hidden="1">
      <c r="A155" s="4">
        <v>186</v>
      </c>
      <c r="B155" s="7">
        <v>36622</v>
      </c>
    </row>
    <row r="156" spans="1:2" hidden="1">
      <c r="A156" s="4">
        <v>156</v>
      </c>
      <c r="B156" s="7">
        <v>37462</v>
      </c>
    </row>
    <row r="157" spans="1:2" hidden="1">
      <c r="A157" s="4">
        <v>172</v>
      </c>
      <c r="B157" s="7">
        <v>37830</v>
      </c>
    </row>
    <row r="158" spans="1:2" hidden="1">
      <c r="A158" s="4">
        <v>188</v>
      </c>
      <c r="B158" s="7">
        <v>37502</v>
      </c>
    </row>
    <row r="159" spans="1:2" hidden="1">
      <c r="A159" s="4">
        <v>155</v>
      </c>
      <c r="B159" s="7">
        <v>37863</v>
      </c>
    </row>
    <row r="160" spans="1:2" hidden="1">
      <c r="A160" s="4">
        <v>160</v>
      </c>
      <c r="B160" s="7">
        <v>37746</v>
      </c>
    </row>
    <row r="161" spans="1:2" hidden="1">
      <c r="A161" s="4">
        <v>153</v>
      </c>
      <c r="B161" s="7">
        <v>38263</v>
      </c>
    </row>
    <row r="162" spans="1:2" hidden="1">
      <c r="A162" s="4">
        <v>188</v>
      </c>
      <c r="B162" s="7">
        <v>36593</v>
      </c>
    </row>
    <row r="163" spans="1:2" hidden="1">
      <c r="A163" s="4">
        <v>153</v>
      </c>
      <c r="B163" s="7">
        <v>37849</v>
      </c>
    </row>
    <row r="164" spans="1:2" hidden="1">
      <c r="A164" s="4">
        <v>177</v>
      </c>
      <c r="B164" s="7">
        <v>36648</v>
      </c>
    </row>
    <row r="165" spans="1:2" hidden="1">
      <c r="A165" s="4">
        <v>183</v>
      </c>
      <c r="B165" s="7">
        <v>36615</v>
      </c>
    </row>
    <row r="166" spans="1:2" hidden="1">
      <c r="A166" s="4">
        <v>189</v>
      </c>
      <c r="B166" s="7">
        <v>36587</v>
      </c>
    </row>
    <row r="167" spans="1:2" hidden="1">
      <c r="A167" s="4">
        <v>182</v>
      </c>
      <c r="B167" s="7">
        <v>36999</v>
      </c>
    </row>
    <row r="168" spans="1:2" hidden="1">
      <c r="A168" s="4">
        <v>160</v>
      </c>
      <c r="B168" s="7">
        <v>37083</v>
      </c>
    </row>
    <row r="169" spans="1:2" hidden="1">
      <c r="A169" s="4">
        <v>176</v>
      </c>
      <c r="B169" s="7">
        <v>37119</v>
      </c>
    </row>
    <row r="170" spans="1:2" hidden="1">
      <c r="A170" s="4">
        <v>176</v>
      </c>
      <c r="B170" s="7">
        <v>36843</v>
      </c>
    </row>
    <row r="171" spans="1:2" hidden="1">
      <c r="A171" s="4">
        <v>195</v>
      </c>
      <c r="B171" s="7">
        <v>36571</v>
      </c>
    </row>
    <row r="172" spans="1:2" hidden="1">
      <c r="A172" s="4">
        <v>172</v>
      </c>
      <c r="B172" s="7">
        <v>36411</v>
      </c>
    </row>
    <row r="173" spans="1:2" hidden="1">
      <c r="A173" s="4">
        <v>180</v>
      </c>
      <c r="B173" s="7">
        <v>36551</v>
      </c>
    </row>
    <row r="174" spans="1:2" hidden="1">
      <c r="A174" s="4">
        <v>155</v>
      </c>
      <c r="B174" s="7">
        <v>37623</v>
      </c>
    </row>
    <row r="175" spans="1:2" hidden="1">
      <c r="A175" s="4">
        <v>168</v>
      </c>
      <c r="B175" s="7">
        <v>37641</v>
      </c>
    </row>
    <row r="176" spans="1:2" hidden="1">
      <c r="A176" s="4">
        <v>168</v>
      </c>
      <c r="B176" s="7">
        <v>37641</v>
      </c>
    </row>
    <row r="177" spans="1:2" hidden="1">
      <c r="A177" s="4">
        <v>160</v>
      </c>
      <c r="B177" s="7">
        <v>37328</v>
      </c>
    </row>
    <row r="178" spans="1:2" hidden="1">
      <c r="A178" s="4">
        <v>182</v>
      </c>
      <c r="B178" s="7">
        <v>37316</v>
      </c>
    </row>
    <row r="179" spans="1:2" hidden="1">
      <c r="A179" s="4">
        <v>178</v>
      </c>
      <c r="B179" s="7">
        <v>37157</v>
      </c>
    </row>
    <row r="180" spans="1:2" hidden="1">
      <c r="A180" s="4">
        <v>163</v>
      </c>
      <c r="B180" s="7">
        <v>37956</v>
      </c>
    </row>
    <row r="181" spans="1:2" hidden="1">
      <c r="A181" s="4">
        <v>170</v>
      </c>
      <c r="B181" s="7">
        <v>37208</v>
      </c>
    </row>
    <row r="182" spans="1:2" hidden="1">
      <c r="A182" s="4"/>
      <c r="B182" s="7">
        <v>36758</v>
      </c>
    </row>
    <row r="183" spans="1:2" hidden="1">
      <c r="A183" s="4">
        <v>175</v>
      </c>
      <c r="B183" s="7">
        <v>36733</v>
      </c>
    </row>
    <row r="184" spans="1:2" hidden="1">
      <c r="A184" s="4">
        <v>186</v>
      </c>
      <c r="B184" s="7">
        <v>37216</v>
      </c>
    </row>
    <row r="185" spans="1:2" hidden="1">
      <c r="A185" s="4">
        <v>157</v>
      </c>
      <c r="B185" s="7">
        <v>37572</v>
      </c>
    </row>
    <row r="186" spans="1:2" hidden="1">
      <c r="A186" s="4">
        <v>180</v>
      </c>
      <c r="B186" s="7">
        <v>36550</v>
      </c>
    </row>
    <row r="187" spans="1:2" hidden="1">
      <c r="A187" s="4">
        <v>166</v>
      </c>
      <c r="B187" s="7">
        <v>37873</v>
      </c>
    </row>
    <row r="188" spans="1:2" hidden="1">
      <c r="A188" s="4">
        <v>168</v>
      </c>
      <c r="B188" s="7">
        <v>37602</v>
      </c>
    </row>
    <row r="189" spans="1:2" hidden="1">
      <c r="A189" s="4">
        <v>184</v>
      </c>
      <c r="B189" s="7">
        <v>36939</v>
      </c>
    </row>
    <row r="190" spans="1:2" hidden="1">
      <c r="A190" s="4">
        <v>189</v>
      </c>
      <c r="B190" s="7">
        <v>37007</v>
      </c>
    </row>
    <row r="191" spans="1:2" hidden="1">
      <c r="A191" s="4">
        <v>168</v>
      </c>
      <c r="B191" s="7">
        <v>37816</v>
      </c>
    </row>
    <row r="192" spans="1:2" hidden="1">
      <c r="A192" s="4">
        <v>155</v>
      </c>
      <c r="B192" s="7">
        <v>37836</v>
      </c>
    </row>
    <row r="193" spans="1:2" hidden="1">
      <c r="A193" s="4">
        <v>178</v>
      </c>
      <c r="B193" s="7">
        <v>37153</v>
      </c>
    </row>
    <row r="194" spans="1:2" hidden="1">
      <c r="A194" s="4">
        <v>178</v>
      </c>
      <c r="B194" s="7">
        <v>37849</v>
      </c>
    </row>
    <row r="195" spans="1:2" hidden="1">
      <c r="A195" s="4">
        <v>185</v>
      </c>
      <c r="B195" s="7">
        <v>36968</v>
      </c>
    </row>
    <row r="196" spans="1:2" hidden="1">
      <c r="A196" s="4">
        <v>154</v>
      </c>
      <c r="B196" s="7">
        <v>37185</v>
      </c>
    </row>
    <row r="197" spans="1:2" hidden="1">
      <c r="A197" s="4">
        <v>188</v>
      </c>
      <c r="B197" s="7">
        <v>36713</v>
      </c>
    </row>
    <row r="198" spans="1:2" hidden="1">
      <c r="A198" s="4"/>
      <c r="B198" s="7">
        <v>37593</v>
      </c>
    </row>
    <row r="199" spans="1:2" hidden="1">
      <c r="A199" s="4">
        <v>186</v>
      </c>
      <c r="B199" s="7">
        <v>37008</v>
      </c>
    </row>
    <row r="200" spans="1:2" hidden="1">
      <c r="A200" s="4">
        <v>153</v>
      </c>
      <c r="B200" s="7">
        <v>37970</v>
      </c>
    </row>
    <row r="201" spans="1:2" hidden="1">
      <c r="A201" s="4">
        <v>206</v>
      </c>
      <c r="B201" s="7">
        <v>36220</v>
      </c>
    </row>
    <row r="202" spans="1:2" hidden="1">
      <c r="A202" s="4">
        <v>176</v>
      </c>
      <c r="B202" s="7">
        <v>37342</v>
      </c>
    </row>
    <row r="203" spans="1:2" hidden="1">
      <c r="A203" s="4">
        <v>167</v>
      </c>
      <c r="B203" s="7">
        <v>37691</v>
      </c>
    </row>
    <row r="204" spans="1:2" hidden="1">
      <c r="A204" s="4">
        <v>150</v>
      </c>
      <c r="B204" s="7">
        <v>37658</v>
      </c>
    </row>
    <row r="205" spans="1:2" hidden="1">
      <c r="A205" s="4">
        <v>172</v>
      </c>
      <c r="B205" s="7">
        <v>37051</v>
      </c>
    </row>
    <row r="206" spans="1:2" hidden="1">
      <c r="A206" s="4"/>
      <c r="B206" s="7">
        <v>37865</v>
      </c>
    </row>
    <row r="207" spans="1:2" hidden="1">
      <c r="A207" s="4">
        <v>187</v>
      </c>
      <c r="B207" s="7">
        <v>37315</v>
      </c>
    </row>
    <row r="208" spans="1:2" hidden="1">
      <c r="A208" s="4">
        <v>176</v>
      </c>
      <c r="B208" s="7">
        <v>36577</v>
      </c>
    </row>
    <row r="209" spans="1:2" hidden="1">
      <c r="A209" s="4">
        <v>187</v>
      </c>
      <c r="B209" s="7">
        <v>38815</v>
      </c>
    </row>
    <row r="210" spans="1:2">
      <c r="A210" s="4">
        <v>201</v>
      </c>
      <c r="B210" s="7">
        <v>36321</v>
      </c>
    </row>
    <row r="211" spans="1:2" hidden="1">
      <c r="A211" s="4">
        <v>165</v>
      </c>
      <c r="B211" s="7">
        <v>37657</v>
      </c>
    </row>
    <row r="212" spans="1:2" hidden="1">
      <c r="A212" s="4">
        <v>188</v>
      </c>
      <c r="B212" s="7">
        <v>36917</v>
      </c>
    </row>
    <row r="213" spans="1:2" hidden="1">
      <c r="A213" s="4"/>
      <c r="B213" s="7">
        <v>37157</v>
      </c>
    </row>
    <row r="214" spans="1:2" hidden="1">
      <c r="A214" s="4">
        <v>163</v>
      </c>
      <c r="B214" s="7">
        <v>37685</v>
      </c>
    </row>
    <row r="215" spans="1:2" hidden="1">
      <c r="A215" s="4">
        <v>172</v>
      </c>
      <c r="B215" s="7">
        <v>37360</v>
      </c>
    </row>
    <row r="216" spans="1:2" hidden="1">
      <c r="A216" s="4">
        <v>191</v>
      </c>
      <c r="B216" s="7">
        <v>37484</v>
      </c>
    </row>
    <row r="217" spans="1:2" hidden="1">
      <c r="A217" s="4">
        <v>151</v>
      </c>
      <c r="B217" s="7">
        <v>37702</v>
      </c>
    </row>
    <row r="218" spans="1:2" hidden="1">
      <c r="A218" s="4">
        <v>181</v>
      </c>
      <c r="B218" s="7">
        <v>36859</v>
      </c>
    </row>
    <row r="219" spans="1:2" hidden="1">
      <c r="A219" s="4">
        <v>209</v>
      </c>
      <c r="B219" s="7">
        <v>36172</v>
      </c>
    </row>
    <row r="220" spans="1:2" hidden="1">
      <c r="A220" s="4"/>
      <c r="B220" s="7">
        <v>37208</v>
      </c>
    </row>
    <row r="221" spans="1:2" hidden="1">
      <c r="A221" s="4">
        <v>175</v>
      </c>
      <c r="B221" s="7">
        <v>36733</v>
      </c>
    </row>
    <row r="222" spans="1:2" hidden="1">
      <c r="A222" s="4">
        <v>167</v>
      </c>
      <c r="B222" s="7">
        <v>37915</v>
      </c>
    </row>
    <row r="223" spans="1:2" hidden="1">
      <c r="A223" s="4" t="s">
        <v>119</v>
      </c>
      <c r="B223" s="7">
        <v>37232</v>
      </c>
    </row>
    <row r="224" spans="1:2" hidden="1">
      <c r="A224" s="4">
        <v>174</v>
      </c>
      <c r="B224" s="7">
        <v>36969</v>
      </c>
    </row>
    <row r="225" spans="1:2" hidden="1">
      <c r="A225" s="4">
        <v>165</v>
      </c>
      <c r="B225" s="7">
        <v>37317</v>
      </c>
    </row>
    <row r="226" spans="1:2" hidden="1">
      <c r="A226" s="4">
        <v>185</v>
      </c>
      <c r="B226" s="7">
        <v>36627</v>
      </c>
    </row>
    <row r="227" spans="1:2" hidden="1">
      <c r="A227" s="4"/>
      <c r="B227" s="7">
        <v>42283</v>
      </c>
    </row>
    <row r="228" spans="1:2" hidden="1">
      <c r="A228" s="4">
        <v>185</v>
      </c>
      <c r="B228" s="7">
        <v>36904</v>
      </c>
    </row>
    <row r="229" spans="1:2" hidden="1">
      <c r="A229" s="4">
        <v>178</v>
      </c>
      <c r="B229" s="7">
        <v>37423</v>
      </c>
    </row>
    <row r="230" spans="1:2" hidden="1">
      <c r="A230" s="4">
        <v>204</v>
      </c>
      <c r="B230" s="7">
        <v>36683</v>
      </c>
    </row>
    <row r="231" spans="1:2" hidden="1">
      <c r="A231" s="4">
        <v>183</v>
      </c>
      <c r="B231" s="7">
        <v>36582</v>
      </c>
    </row>
    <row r="232" spans="1:2" hidden="1">
      <c r="A232" s="4">
        <v>165</v>
      </c>
      <c r="B232" s="7">
        <v>37278</v>
      </c>
    </row>
    <row r="233" spans="1:2" hidden="1">
      <c r="A233" s="4">
        <v>177</v>
      </c>
      <c r="B233" s="7">
        <v>37171</v>
      </c>
    </row>
    <row r="234" spans="1:2" hidden="1">
      <c r="A234" s="4"/>
      <c r="B234" s="7">
        <v>37171</v>
      </c>
    </row>
    <row r="235" spans="1:2" hidden="1">
      <c r="A235" s="4">
        <v>188</v>
      </c>
      <c r="B235" s="7">
        <v>37277</v>
      </c>
    </row>
    <row r="236" spans="1:2" hidden="1">
      <c r="A236" s="4">
        <v>158</v>
      </c>
      <c r="B236" s="7">
        <v>37426</v>
      </c>
    </row>
    <row r="237" spans="1:2" hidden="1">
      <c r="A237" s="4">
        <v>172</v>
      </c>
      <c r="B237" s="7">
        <v>37781</v>
      </c>
    </row>
    <row r="238" spans="1:2" hidden="1">
      <c r="A238" s="4"/>
      <c r="B238" s="7">
        <v>37270</v>
      </c>
    </row>
    <row r="239" spans="1:2" hidden="1">
      <c r="A239" s="4"/>
      <c r="B239" s="7">
        <v>37938</v>
      </c>
    </row>
    <row r="240" spans="1:2" hidden="1">
      <c r="A240" s="4"/>
      <c r="B240" s="7">
        <v>37741</v>
      </c>
    </row>
    <row r="241" spans="1:2" hidden="1">
      <c r="A241" s="4"/>
      <c r="B241" s="7">
        <v>37270</v>
      </c>
    </row>
    <row r="242" spans="1:2" hidden="1">
      <c r="A242" s="4">
        <v>150</v>
      </c>
      <c r="B242" s="7">
        <v>37901</v>
      </c>
    </row>
    <row r="243" spans="1:2" hidden="1">
      <c r="A243" s="4">
        <v>152</v>
      </c>
      <c r="B243" s="7">
        <v>37689</v>
      </c>
    </row>
    <row r="244" spans="1:2" hidden="1">
      <c r="A244" s="4">
        <v>175</v>
      </c>
      <c r="B244" s="7">
        <v>37327</v>
      </c>
    </row>
    <row r="245" spans="1:2" hidden="1">
      <c r="A245" s="4">
        <v>189</v>
      </c>
      <c r="B245" s="7">
        <v>36956</v>
      </c>
    </row>
    <row r="246" spans="1:2" hidden="1">
      <c r="A246" s="4"/>
      <c r="B246" s="7">
        <v>37695</v>
      </c>
    </row>
    <row r="247" spans="1:2" hidden="1">
      <c r="A247" s="4"/>
      <c r="B247" s="7">
        <v>36956</v>
      </c>
    </row>
    <row r="248" spans="1:2" hidden="1">
      <c r="A248" s="4">
        <v>170</v>
      </c>
      <c r="B248" s="7">
        <v>37511</v>
      </c>
    </row>
    <row r="249" spans="1:2" hidden="1">
      <c r="A249" s="4">
        <v>167</v>
      </c>
      <c r="B249" s="7">
        <v>37331</v>
      </c>
    </row>
    <row r="250" spans="1:2" hidden="1">
      <c r="A250" s="4">
        <v>191</v>
      </c>
      <c r="B250" s="7">
        <v>36658</v>
      </c>
    </row>
    <row r="251" spans="1:2" hidden="1">
      <c r="A251" s="4">
        <v>172</v>
      </c>
      <c r="B251" s="7">
        <v>37476</v>
      </c>
    </row>
    <row r="252" spans="1:2">
      <c r="A252" s="4">
        <v>198</v>
      </c>
      <c r="B252" s="7">
        <v>36328</v>
      </c>
    </row>
    <row r="253" spans="1:2" hidden="1">
      <c r="A253" s="4">
        <v>165</v>
      </c>
      <c r="B253" s="7">
        <v>37954</v>
      </c>
    </row>
    <row r="254" spans="1:2" hidden="1">
      <c r="A254" s="4">
        <v>165</v>
      </c>
      <c r="B254" s="7">
        <v>37954</v>
      </c>
    </row>
    <row r="255" spans="1:2" hidden="1">
      <c r="A255" s="4">
        <v>189</v>
      </c>
      <c r="B255" s="7">
        <v>36738</v>
      </c>
    </row>
    <row r="256" spans="1:2" hidden="1">
      <c r="A256" s="4">
        <v>182</v>
      </c>
      <c r="B256" s="7">
        <v>36314</v>
      </c>
    </row>
    <row r="257" spans="1:2" hidden="1">
      <c r="A257" s="4">
        <v>171</v>
      </c>
      <c r="B257" s="7">
        <v>37683</v>
      </c>
    </row>
    <row r="258" spans="1:2" hidden="1">
      <c r="A258" s="4">
        <v>186</v>
      </c>
      <c r="B258" s="7">
        <v>37225</v>
      </c>
    </row>
    <row r="259" spans="1:2" hidden="1">
      <c r="A259" s="4"/>
      <c r="B259" s="7">
        <v>37225</v>
      </c>
    </row>
    <row r="260" spans="1:2" hidden="1">
      <c r="A260" s="4">
        <v>152</v>
      </c>
      <c r="B260" s="7">
        <v>37548</v>
      </c>
    </row>
    <row r="261" spans="1:2" hidden="1">
      <c r="A261" s="4">
        <v>157</v>
      </c>
      <c r="B261" s="7">
        <v>38475</v>
      </c>
    </row>
    <row r="262" spans="1:2" hidden="1">
      <c r="A262" s="4"/>
      <c r="B262" s="7">
        <v>37281</v>
      </c>
    </row>
    <row r="263" spans="1:2" hidden="1">
      <c r="A263" s="4">
        <v>159</v>
      </c>
      <c r="B263" s="7">
        <v>37747</v>
      </c>
    </row>
    <row r="264" spans="1:2" hidden="1">
      <c r="A264" s="4">
        <v>166</v>
      </c>
      <c r="B264" s="7">
        <v>37739</v>
      </c>
    </row>
    <row r="265" spans="1:2" hidden="1">
      <c r="A265" s="4">
        <v>181</v>
      </c>
      <c r="B265" s="7">
        <v>37294</v>
      </c>
    </row>
    <row r="266" spans="1:2" hidden="1">
      <c r="A266" s="4">
        <v>183</v>
      </c>
      <c r="B266" s="7">
        <v>36595</v>
      </c>
    </row>
    <row r="267" spans="1:2" hidden="1">
      <c r="A267" s="4">
        <v>147</v>
      </c>
      <c r="B267" s="7">
        <v>37173</v>
      </c>
    </row>
    <row r="268" spans="1:2" hidden="1">
      <c r="A268" s="4">
        <v>189</v>
      </c>
      <c r="B268" s="7">
        <v>36898</v>
      </c>
    </row>
    <row r="269" spans="1:2" hidden="1">
      <c r="A269" s="4">
        <v>152</v>
      </c>
      <c r="B269" s="7">
        <v>37803</v>
      </c>
    </row>
    <row r="270" spans="1:2" hidden="1">
      <c r="A270" s="4">
        <v>176</v>
      </c>
      <c r="B270" s="7">
        <v>37361</v>
      </c>
    </row>
    <row r="271" spans="1:2" hidden="1">
      <c r="A271" s="4">
        <v>157</v>
      </c>
      <c r="B271" s="7">
        <v>36846</v>
      </c>
    </row>
    <row r="272" spans="1:2" hidden="1">
      <c r="A272" s="4">
        <v>165</v>
      </c>
      <c r="B272" s="7">
        <v>37709</v>
      </c>
    </row>
    <row r="273" spans="1:2" hidden="1">
      <c r="A273" s="4">
        <v>178</v>
      </c>
      <c r="B273" s="7">
        <v>37566</v>
      </c>
    </row>
    <row r="274" spans="1:2" hidden="1">
      <c r="A274" s="4">
        <v>153</v>
      </c>
      <c r="B274" s="7">
        <v>36705</v>
      </c>
    </row>
    <row r="275" spans="1:2" hidden="1">
      <c r="A275" s="4">
        <v>157</v>
      </c>
      <c r="B275" s="7">
        <v>37852</v>
      </c>
    </row>
    <row r="276" spans="1:2" hidden="1">
      <c r="A276" s="4">
        <v>151</v>
      </c>
      <c r="B276" s="7">
        <v>37737</v>
      </c>
    </row>
    <row r="277" spans="1:2" hidden="1">
      <c r="A277" s="4">
        <v>189</v>
      </c>
      <c r="B277" s="7">
        <v>37046</v>
      </c>
    </row>
    <row r="278" spans="1:2" hidden="1">
      <c r="A278" s="4"/>
      <c r="B278" s="7">
        <v>37657</v>
      </c>
    </row>
    <row r="279" spans="1:2" hidden="1">
      <c r="A279" s="4">
        <v>180</v>
      </c>
      <c r="B279" s="7">
        <v>37337</v>
      </c>
    </row>
    <row r="280" spans="1:2" hidden="1">
      <c r="A280" s="4">
        <v>171</v>
      </c>
      <c r="B280" s="7">
        <v>37126</v>
      </c>
    </row>
    <row r="281" spans="1:2" hidden="1">
      <c r="A281" s="4">
        <v>182</v>
      </c>
      <c r="B281" s="7">
        <v>36215</v>
      </c>
    </row>
    <row r="282" spans="1:2" hidden="1">
      <c r="A282" s="4">
        <v>165</v>
      </c>
      <c r="B282" s="7">
        <v>37755</v>
      </c>
    </row>
    <row r="283" spans="1:2" hidden="1">
      <c r="A283" s="4">
        <v>186</v>
      </c>
      <c r="B283" s="7">
        <v>36165</v>
      </c>
    </row>
    <row r="284" spans="1:2" hidden="1">
      <c r="A284" s="4">
        <v>156</v>
      </c>
      <c r="B284" s="7">
        <v>37437</v>
      </c>
    </row>
    <row r="285" spans="1:2" hidden="1">
      <c r="A285" s="4">
        <v>146</v>
      </c>
      <c r="B285" s="7">
        <v>37926</v>
      </c>
    </row>
    <row r="286" spans="1:2" hidden="1">
      <c r="A286" s="4">
        <v>167</v>
      </c>
      <c r="B286" s="7">
        <v>37684</v>
      </c>
    </row>
    <row r="287" spans="1:2" hidden="1">
      <c r="A287" s="4">
        <v>164</v>
      </c>
      <c r="B287" s="7">
        <v>37963</v>
      </c>
    </row>
    <row r="288" spans="1:2" hidden="1">
      <c r="A288" s="4"/>
      <c r="B288" s="7">
        <v>37956</v>
      </c>
    </row>
    <row r="289" spans="1:2" hidden="1">
      <c r="A289" s="4">
        <v>180</v>
      </c>
      <c r="B289" s="7">
        <v>37877</v>
      </c>
    </row>
    <row r="290" spans="1:2" hidden="1">
      <c r="A290" s="4">
        <v>183</v>
      </c>
      <c r="B290" s="7">
        <v>36481</v>
      </c>
    </row>
    <row r="291" spans="1:2" hidden="1">
      <c r="A291" s="4">
        <v>164</v>
      </c>
      <c r="B291" s="7">
        <v>37652</v>
      </c>
    </row>
    <row r="292" spans="1:2" hidden="1">
      <c r="A292" s="4">
        <v>180</v>
      </c>
      <c r="B292" s="7">
        <v>36173</v>
      </c>
    </row>
    <row r="293" spans="1:2" hidden="1">
      <c r="A293" s="4">
        <v>177</v>
      </c>
      <c r="B293" s="7">
        <v>36476</v>
      </c>
    </row>
    <row r="294" spans="1:2" hidden="1">
      <c r="A294" s="4"/>
      <c r="B294" s="7">
        <v>36534</v>
      </c>
    </row>
    <row r="295" spans="1:2" hidden="1">
      <c r="A295" s="4">
        <v>151</v>
      </c>
      <c r="B295" s="7">
        <v>37507</v>
      </c>
    </row>
    <row r="296" spans="1:2" hidden="1">
      <c r="A296" s="4">
        <v>174</v>
      </c>
      <c r="B296" s="7">
        <v>36595</v>
      </c>
    </row>
    <row r="297" spans="1:2" hidden="1">
      <c r="A297" s="4"/>
      <c r="B297" s="7">
        <v>37245</v>
      </c>
    </row>
    <row r="298" spans="1:2" hidden="1">
      <c r="A298" s="4"/>
      <c r="B298" s="7">
        <v>37716</v>
      </c>
    </row>
    <row r="299" spans="1:2" hidden="1">
      <c r="A299" s="4">
        <v>183</v>
      </c>
      <c r="B299" s="7">
        <v>36768</v>
      </c>
    </row>
    <row r="300" spans="1:2" hidden="1">
      <c r="A300" s="4">
        <v>196</v>
      </c>
      <c r="B300" s="7">
        <v>36618</v>
      </c>
    </row>
    <row r="301" spans="1:2" hidden="1">
      <c r="A301" s="4">
        <v>176</v>
      </c>
      <c r="B301" s="7">
        <v>37538</v>
      </c>
    </row>
    <row r="302" spans="1:2" hidden="1">
      <c r="A302" s="4">
        <v>165</v>
      </c>
      <c r="B302" s="7">
        <v>37730</v>
      </c>
    </row>
    <row r="303" spans="1:2" hidden="1">
      <c r="A303" s="4"/>
      <c r="B303" s="7">
        <v>37509</v>
      </c>
    </row>
    <row r="304" spans="1:2" hidden="1">
      <c r="A304" s="4">
        <v>162</v>
      </c>
      <c r="B304" s="7">
        <v>37709</v>
      </c>
    </row>
    <row r="305" spans="1:2" hidden="1">
      <c r="A305" s="4">
        <v>178</v>
      </c>
      <c r="B305" s="7">
        <v>37667</v>
      </c>
    </row>
    <row r="306" spans="1:2" hidden="1">
      <c r="A306" s="4">
        <v>153</v>
      </c>
      <c r="B306" s="7">
        <v>37152</v>
      </c>
    </row>
    <row r="307" spans="1:2" hidden="1">
      <c r="A307" s="4">
        <v>156</v>
      </c>
      <c r="B307" s="7">
        <v>37899</v>
      </c>
    </row>
    <row r="308" spans="1:2" hidden="1">
      <c r="A308" s="4">
        <v>157</v>
      </c>
      <c r="B308" s="7">
        <v>37854</v>
      </c>
    </row>
    <row r="309" spans="1:2" hidden="1">
      <c r="A309" s="4">
        <v>155</v>
      </c>
      <c r="B309" s="7">
        <v>37912</v>
      </c>
    </row>
    <row r="310" spans="1:2" hidden="1">
      <c r="A310" s="4">
        <v>172</v>
      </c>
      <c r="B310" s="7">
        <v>36290</v>
      </c>
    </row>
    <row r="311" spans="1:2" hidden="1">
      <c r="A311" s="4">
        <v>175</v>
      </c>
      <c r="B311" s="7">
        <v>36185</v>
      </c>
    </row>
    <row r="312" spans="1:2">
      <c r="A312" s="4">
        <v>203</v>
      </c>
      <c r="B312" s="7">
        <v>36374</v>
      </c>
    </row>
    <row r="313" spans="1:2" hidden="1">
      <c r="A313" s="4">
        <v>160</v>
      </c>
      <c r="B313" s="7">
        <v>37760</v>
      </c>
    </row>
    <row r="314" spans="1:2" hidden="1">
      <c r="A314" s="4">
        <v>158</v>
      </c>
      <c r="B314" s="7">
        <v>37761</v>
      </c>
    </row>
    <row r="315" spans="1:2" hidden="1">
      <c r="A315" s="4">
        <v>198</v>
      </c>
      <c r="B315" s="7">
        <v>36808</v>
      </c>
    </row>
    <row r="316" spans="1:2" hidden="1">
      <c r="A316" s="4">
        <v>152</v>
      </c>
      <c r="B316" s="7">
        <v>37951</v>
      </c>
    </row>
    <row r="317" spans="1:2" hidden="1">
      <c r="A317" s="4">
        <v>150</v>
      </c>
      <c r="B317" s="7">
        <v>37422</v>
      </c>
    </row>
    <row r="318" spans="1:2" hidden="1">
      <c r="A318" s="4"/>
      <c r="B318" s="7">
        <v>37041</v>
      </c>
    </row>
    <row r="319" spans="1:2" hidden="1">
      <c r="A319" s="4">
        <v>187</v>
      </c>
      <c r="B319" s="7">
        <v>37278</v>
      </c>
    </row>
    <row r="320" spans="1:2" hidden="1">
      <c r="A320" s="4">
        <v>183</v>
      </c>
      <c r="B320" s="7">
        <v>36696</v>
      </c>
    </row>
    <row r="321" spans="1:2" hidden="1">
      <c r="A321" s="4"/>
      <c r="B321" s="7">
        <v>36338</v>
      </c>
    </row>
    <row r="322" spans="1:2" hidden="1">
      <c r="A322" s="4">
        <v>169</v>
      </c>
      <c r="B322" s="7">
        <v>36530</v>
      </c>
    </row>
    <row r="323" spans="1:2" hidden="1">
      <c r="A323" s="4">
        <v>149</v>
      </c>
      <c r="B323" s="7">
        <v>37000</v>
      </c>
    </row>
    <row r="324" spans="1:2" hidden="1">
      <c r="A324" s="4">
        <v>189</v>
      </c>
      <c r="B324" s="7">
        <v>37527</v>
      </c>
    </row>
    <row r="325" spans="1:2" hidden="1">
      <c r="A325" s="4">
        <v>198</v>
      </c>
      <c r="B325" s="7">
        <v>36875</v>
      </c>
    </row>
    <row r="326" spans="1:2" hidden="1">
      <c r="A326" s="4">
        <v>186</v>
      </c>
      <c r="B326" s="7">
        <v>37293</v>
      </c>
    </row>
    <row r="327" spans="1:2" hidden="1">
      <c r="A327" s="4">
        <v>181</v>
      </c>
      <c r="B327" s="7">
        <v>37686</v>
      </c>
    </row>
    <row r="328" spans="1:2" hidden="1">
      <c r="A328" s="4">
        <v>182</v>
      </c>
      <c r="B328" s="7">
        <v>37279</v>
      </c>
    </row>
    <row r="329" spans="1:2" hidden="1">
      <c r="A329" s="4">
        <v>157</v>
      </c>
      <c r="B329" s="7">
        <v>37538</v>
      </c>
    </row>
    <row r="330" spans="1:2" hidden="1">
      <c r="A330" s="4">
        <v>175</v>
      </c>
      <c r="B330" s="7">
        <v>37181</v>
      </c>
    </row>
    <row r="331" spans="1:2" hidden="1">
      <c r="A331" s="4">
        <v>196</v>
      </c>
      <c r="B331" s="7">
        <v>36725</v>
      </c>
    </row>
    <row r="332" spans="1:2" hidden="1">
      <c r="A332" s="4">
        <v>160</v>
      </c>
      <c r="B332" s="7">
        <v>37729</v>
      </c>
    </row>
    <row r="333" spans="1:2" hidden="1">
      <c r="A333" s="4"/>
      <c r="B333" s="7">
        <v>37906</v>
      </c>
    </row>
    <row r="334" spans="1:2" hidden="1">
      <c r="A334" s="4">
        <v>171</v>
      </c>
      <c r="B334" s="7">
        <v>36202</v>
      </c>
    </row>
    <row r="335" spans="1:2" hidden="1">
      <c r="A335" s="4">
        <v>163</v>
      </c>
      <c r="B335" s="7">
        <v>38482</v>
      </c>
    </row>
    <row r="336" spans="1:2" hidden="1">
      <c r="A336" s="4">
        <v>188</v>
      </c>
      <c r="B336" s="7">
        <v>37316</v>
      </c>
    </row>
    <row r="337" spans="1:2" hidden="1">
      <c r="A337" s="4">
        <v>180</v>
      </c>
      <c r="B337" s="7">
        <v>37211</v>
      </c>
    </row>
    <row r="338" spans="1:2" hidden="1">
      <c r="A338" s="4">
        <v>154</v>
      </c>
      <c r="B338" s="7">
        <v>37514</v>
      </c>
    </row>
    <row r="339" spans="1:2" hidden="1">
      <c r="A339" s="4">
        <v>156</v>
      </c>
      <c r="B339" s="7">
        <v>42237</v>
      </c>
    </row>
    <row r="340" spans="1:2" hidden="1">
      <c r="A340" s="4">
        <v>188</v>
      </c>
      <c r="B340" s="7">
        <v>36619</v>
      </c>
    </row>
    <row r="341" spans="1:2" hidden="1">
      <c r="A341" s="4">
        <v>164</v>
      </c>
      <c r="B341" s="7">
        <v>37673</v>
      </c>
    </row>
    <row r="342" spans="1:2" hidden="1">
      <c r="A342" s="4">
        <v>155</v>
      </c>
      <c r="B342" s="7">
        <v>37823</v>
      </c>
    </row>
    <row r="343" spans="1:2" hidden="1">
      <c r="A343" s="4">
        <v>177</v>
      </c>
      <c r="B343" s="7">
        <v>37504</v>
      </c>
    </row>
    <row r="344" spans="1:2" hidden="1">
      <c r="A344" s="4">
        <v>175</v>
      </c>
      <c r="B344" s="7">
        <v>37458</v>
      </c>
    </row>
    <row r="345" spans="1:2" hidden="1">
      <c r="A345" s="4">
        <v>158</v>
      </c>
      <c r="B345" s="7">
        <v>37875</v>
      </c>
    </row>
    <row r="346" spans="1:2" hidden="1">
      <c r="A346" s="4">
        <v>185</v>
      </c>
      <c r="B346" s="7">
        <v>36311</v>
      </c>
    </row>
    <row r="347" spans="1:2" hidden="1">
      <c r="A347" s="4">
        <v>185</v>
      </c>
      <c r="B347" s="7">
        <v>36952</v>
      </c>
    </row>
    <row r="348" spans="1:2" hidden="1">
      <c r="A348" s="4">
        <v>190</v>
      </c>
      <c r="B348" s="7">
        <v>36661</v>
      </c>
    </row>
    <row r="349" spans="1:2" hidden="1">
      <c r="A349" s="4"/>
      <c r="B349" s="7">
        <v>36925</v>
      </c>
    </row>
    <row r="350" spans="1:2" hidden="1">
      <c r="A350" s="4">
        <v>173</v>
      </c>
      <c r="B350" s="7">
        <v>37892</v>
      </c>
    </row>
    <row r="351" spans="1:2" hidden="1">
      <c r="A351" s="4">
        <v>165</v>
      </c>
      <c r="B351" s="7">
        <v>37690</v>
      </c>
    </row>
    <row r="352" spans="1:2" hidden="1">
      <c r="A352" s="4">
        <v>188</v>
      </c>
      <c r="B352" s="7">
        <v>36364</v>
      </c>
    </row>
    <row r="353" spans="1:2" hidden="1">
      <c r="A353" s="4">
        <v>168</v>
      </c>
      <c r="B353" s="7">
        <v>37560</v>
      </c>
    </row>
    <row r="354" spans="1:2" hidden="1">
      <c r="A354" s="4">
        <v>187</v>
      </c>
      <c r="B354" s="7">
        <v>36519</v>
      </c>
    </row>
    <row r="355" spans="1:2" hidden="1">
      <c r="A355" s="4">
        <v>168</v>
      </c>
      <c r="B355" s="7">
        <v>36742</v>
      </c>
    </row>
    <row r="356" spans="1:2" hidden="1">
      <c r="A356" s="4">
        <v>173</v>
      </c>
      <c r="B356" s="7">
        <v>37819</v>
      </c>
    </row>
    <row r="357" spans="1:2" hidden="1">
      <c r="A357" s="4"/>
      <c r="B357" s="7">
        <v>37552</v>
      </c>
    </row>
    <row r="358" spans="1:2" hidden="1">
      <c r="A358" s="4">
        <v>180</v>
      </c>
      <c r="B358" s="7">
        <v>36184</v>
      </c>
    </row>
    <row r="359" spans="1:2" hidden="1">
      <c r="A359" s="4">
        <v>190</v>
      </c>
      <c r="B359" s="7">
        <v>36504</v>
      </c>
    </row>
    <row r="360" spans="1:2" hidden="1">
      <c r="A360" s="4">
        <v>190</v>
      </c>
      <c r="B360" s="7">
        <v>36504</v>
      </c>
    </row>
    <row r="361" spans="1:2" hidden="1">
      <c r="A361" s="4">
        <v>168</v>
      </c>
      <c r="B361" s="7">
        <v>37033</v>
      </c>
    </row>
    <row r="362" spans="1:2" hidden="1">
      <c r="A362" s="4">
        <v>167</v>
      </c>
      <c r="B362" s="7">
        <v>37969</v>
      </c>
    </row>
    <row r="363" spans="1:2" hidden="1">
      <c r="A363" s="4">
        <v>178</v>
      </c>
      <c r="B363" s="7">
        <v>36583</v>
      </c>
    </row>
    <row r="364" spans="1:2" hidden="1">
      <c r="A364" s="4">
        <v>152</v>
      </c>
      <c r="B364" s="7">
        <v>37344</v>
      </c>
    </row>
    <row r="365" spans="1:2" hidden="1">
      <c r="A365" s="4">
        <v>210</v>
      </c>
      <c r="B365" s="7">
        <v>36209</v>
      </c>
    </row>
    <row r="366" spans="1:2" hidden="1">
      <c r="A366" s="4"/>
      <c r="B366" s="7">
        <v>37333</v>
      </c>
    </row>
    <row r="367" spans="1:2" hidden="1">
      <c r="A367" s="4">
        <v>160</v>
      </c>
      <c r="B367" s="7">
        <v>37089</v>
      </c>
    </row>
    <row r="368" spans="1:2" hidden="1">
      <c r="A368" s="4">
        <v>183</v>
      </c>
      <c r="B368" s="7">
        <v>37335</v>
      </c>
    </row>
    <row r="369" spans="1:2" hidden="1">
      <c r="A369" s="4">
        <v>183</v>
      </c>
      <c r="B369" s="7">
        <v>37024</v>
      </c>
    </row>
    <row r="370" spans="1:2" hidden="1">
      <c r="A370" s="4">
        <v>185</v>
      </c>
      <c r="B370" s="7">
        <v>37014</v>
      </c>
    </row>
    <row r="371" spans="1:2" hidden="1">
      <c r="A371" s="4">
        <v>164</v>
      </c>
      <c r="B371" s="7">
        <v>37590</v>
      </c>
    </row>
    <row r="372" spans="1:2" hidden="1">
      <c r="A372" s="4">
        <v>157</v>
      </c>
      <c r="B372" s="7">
        <v>37392</v>
      </c>
    </row>
    <row r="373" spans="1:2" hidden="1">
      <c r="A373" s="4">
        <v>170</v>
      </c>
      <c r="B373" s="7">
        <v>37527</v>
      </c>
    </row>
    <row r="374" spans="1:2" hidden="1">
      <c r="A374" s="4">
        <v>168</v>
      </c>
      <c r="B374" s="7">
        <v>37614</v>
      </c>
    </row>
    <row r="375" spans="1:2" hidden="1">
      <c r="A375" s="4" t="s">
        <v>118</v>
      </c>
      <c r="B375" s="7">
        <v>42202</v>
      </c>
    </row>
    <row r="376" spans="1:2" hidden="1">
      <c r="A376" s="4"/>
      <c r="B376" s="7">
        <v>37592</v>
      </c>
    </row>
    <row r="377" spans="1:2" hidden="1">
      <c r="A377" s="4">
        <v>172</v>
      </c>
      <c r="B377" s="7">
        <v>37592</v>
      </c>
    </row>
    <row r="378" spans="1:2" hidden="1">
      <c r="A378" s="4">
        <v>172</v>
      </c>
      <c r="B378" s="7">
        <v>37592</v>
      </c>
    </row>
    <row r="379" spans="1:2" hidden="1">
      <c r="A379" s="4">
        <v>182</v>
      </c>
      <c r="B379" s="7">
        <v>36191</v>
      </c>
    </row>
    <row r="380" spans="1:2" hidden="1">
      <c r="A380" s="4">
        <v>170</v>
      </c>
      <c r="B380" s="7">
        <v>37479</v>
      </c>
    </row>
    <row r="381" spans="1:2" hidden="1">
      <c r="A381" s="4">
        <v>188</v>
      </c>
      <c r="B381" s="7">
        <v>36925</v>
      </c>
    </row>
    <row r="382" spans="1:2" hidden="1">
      <c r="A382" s="4">
        <v>208</v>
      </c>
      <c r="B382" s="7">
        <v>37555</v>
      </c>
    </row>
    <row r="383" spans="1:2" hidden="1">
      <c r="A383" s="4">
        <v>213</v>
      </c>
      <c r="B383" s="7">
        <v>37294</v>
      </c>
    </row>
    <row r="384" spans="1:2" hidden="1">
      <c r="A384" s="4"/>
      <c r="B384" s="7">
        <v>37339</v>
      </c>
    </row>
    <row r="385" spans="1:2" hidden="1">
      <c r="A385" s="4">
        <v>168</v>
      </c>
      <c r="B385" s="7">
        <v>37280</v>
      </c>
    </row>
    <row r="386" spans="1:2" hidden="1">
      <c r="A386" s="4">
        <v>187</v>
      </c>
      <c r="B386" s="7">
        <v>36562</v>
      </c>
    </row>
    <row r="387" spans="1:2" hidden="1">
      <c r="A387" s="4">
        <v>181</v>
      </c>
      <c r="B387" s="7">
        <v>37245</v>
      </c>
    </row>
    <row r="388" spans="1:2" hidden="1">
      <c r="A388" s="4"/>
      <c r="B388" s="7">
        <v>37432</v>
      </c>
    </row>
    <row r="389" spans="1:2" hidden="1">
      <c r="A389" s="4"/>
      <c r="B389" s="7">
        <v>37432</v>
      </c>
    </row>
    <row r="390" spans="1:2" hidden="1">
      <c r="A390" s="4">
        <v>150</v>
      </c>
      <c r="B390" s="7">
        <v>37623</v>
      </c>
    </row>
    <row r="391" spans="1:2" hidden="1">
      <c r="A391" s="4"/>
      <c r="B391" s="7">
        <v>37418</v>
      </c>
    </row>
    <row r="392" spans="1:2" hidden="1">
      <c r="A392" s="4">
        <v>195</v>
      </c>
      <c r="B392" s="7">
        <v>36972</v>
      </c>
    </row>
    <row r="393" spans="1:2" hidden="1">
      <c r="A393" s="4">
        <v>182</v>
      </c>
      <c r="B393" s="7">
        <v>36488</v>
      </c>
    </row>
    <row r="394" spans="1:2" hidden="1">
      <c r="A394" s="4">
        <v>170</v>
      </c>
      <c r="B394" s="7">
        <v>36533</v>
      </c>
    </row>
    <row r="395" spans="1:2" hidden="1">
      <c r="A395" s="4">
        <v>150</v>
      </c>
      <c r="B395" s="7">
        <v>36468</v>
      </c>
    </row>
    <row r="396" spans="1:2" hidden="1">
      <c r="A396" s="4">
        <v>170</v>
      </c>
      <c r="B396" s="7">
        <v>37509</v>
      </c>
    </row>
    <row r="397" spans="1:2" hidden="1">
      <c r="A397" s="4">
        <v>165</v>
      </c>
      <c r="B397" s="7">
        <v>37709</v>
      </c>
    </row>
    <row r="398" spans="1:2" hidden="1">
      <c r="A398" s="4">
        <v>192</v>
      </c>
      <c r="B398" s="7">
        <v>36564</v>
      </c>
    </row>
    <row r="399" spans="1:2" hidden="1">
      <c r="A399" s="4">
        <v>183</v>
      </c>
      <c r="B399" s="7">
        <v>37884</v>
      </c>
    </row>
    <row r="400" spans="1:2" hidden="1">
      <c r="A400" s="4"/>
      <c r="B400" s="7">
        <v>37311</v>
      </c>
    </row>
    <row r="401" spans="1:2" hidden="1">
      <c r="A401" s="4">
        <v>168</v>
      </c>
      <c r="B401" s="7">
        <v>37651</v>
      </c>
    </row>
    <row r="402" spans="1:2" hidden="1">
      <c r="A402" s="4">
        <v>168</v>
      </c>
      <c r="B402" s="7">
        <v>37651</v>
      </c>
    </row>
    <row r="403" spans="1:2" hidden="1">
      <c r="A403" s="4">
        <v>175</v>
      </c>
      <c r="B403" s="7">
        <v>37458</v>
      </c>
    </row>
    <row r="404" spans="1:2" hidden="1">
      <c r="A404" s="4">
        <v>180</v>
      </c>
      <c r="B404" s="7">
        <v>37316</v>
      </c>
    </row>
    <row r="405" spans="1:2" hidden="1">
      <c r="A405" s="4">
        <v>195</v>
      </c>
      <c r="B405" s="7">
        <v>37325</v>
      </c>
    </row>
    <row r="406" spans="1:2" hidden="1">
      <c r="A406" s="4">
        <v>185</v>
      </c>
      <c r="B406" s="7">
        <v>36994</v>
      </c>
    </row>
    <row r="407" spans="1:2" hidden="1">
      <c r="A407" s="4">
        <v>191</v>
      </c>
      <c r="B407" s="7">
        <v>36299</v>
      </c>
    </row>
    <row r="408" spans="1:2" hidden="1">
      <c r="A408" s="4">
        <v>151</v>
      </c>
      <c r="B408" s="7">
        <v>42304</v>
      </c>
    </row>
    <row r="409" spans="1:2">
      <c r="A409" s="4">
        <v>201</v>
      </c>
      <c r="B409" s="7">
        <v>36380</v>
      </c>
    </row>
    <row r="410" spans="1:2" hidden="1">
      <c r="A410" s="4">
        <v>180</v>
      </c>
      <c r="B410" s="8">
        <v>36338</v>
      </c>
    </row>
    <row r="411" spans="1:2" hidden="1">
      <c r="A411" s="4">
        <v>180</v>
      </c>
      <c r="B411" s="8">
        <v>36211</v>
      </c>
    </row>
    <row r="412" spans="1:2" hidden="1">
      <c r="A412" s="5">
        <v>175</v>
      </c>
      <c r="B412" s="9">
        <v>42064</v>
      </c>
    </row>
    <row r="413" spans="1:2">
      <c r="A413" s="5">
        <v>201</v>
      </c>
      <c r="B413" s="9">
        <v>36380</v>
      </c>
    </row>
    <row r="415" spans="1:2">
      <c r="A415">
        <f>AVERAGE(A261:A335)</f>
        <v>170.47692307692307</v>
      </c>
    </row>
  </sheetData>
  <autoFilter ref="A1:B413">
    <filterColumn colId="0">
      <filters>
        <filter val="193"/>
        <filter val="194"/>
        <filter val="195"/>
        <filter val="197"/>
        <filter val="198"/>
        <filter val="200"/>
        <filter val="201"/>
        <filter val="203"/>
      </filters>
    </filterColumn>
    <filterColumn colId="1">
      <filters>
        <dateGroupItem year="1999" dateTimeGrouping="year"/>
      </filters>
    </filterColumn>
  </autoFilter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Cover Page</vt:lpstr>
      <vt:lpstr>Instructions</vt:lpstr>
      <vt:lpstr>Height Finder</vt:lpstr>
      <vt:lpstr>Population Data</vt:lpstr>
      <vt:lpstr>Height Data</vt:lpstr>
      <vt:lpstr>Sheet1</vt:lpstr>
      <vt:lpstr>Sheet2</vt:lpstr>
      <vt:lpstr>Sheet3</vt:lpstr>
      <vt:lpstr>Ages</vt:lpstr>
      <vt:lpstr>Provinces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Boutilier</dc:creator>
  <cp:lastModifiedBy>Alliekat914</cp:lastModifiedBy>
  <dcterms:created xsi:type="dcterms:W3CDTF">2015-10-13T21:11:03Z</dcterms:created>
  <dcterms:modified xsi:type="dcterms:W3CDTF">2016-11-16T00:50:37Z</dcterms:modified>
</cp:coreProperties>
</file>